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9324980-F0D8-45BC-AB00-C71AFBCAC71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A43" i="17"/>
  <c r="AA44" i="17" s="1"/>
  <c r="AB43" i="17"/>
  <c r="AQ43" i="17" s="1"/>
  <c r="AC43" i="17"/>
  <c r="AR43" i="17" s="1"/>
  <c r="AA31" i="17"/>
  <c r="AP31" i="17" s="1"/>
  <c r="AB31" i="17"/>
  <c r="AQ31" i="17" s="1"/>
  <c r="AA19" i="17"/>
  <c r="AP19" i="17" s="1"/>
  <c r="AB19" i="17"/>
  <c r="AQ19" i="17" s="1"/>
  <c r="AC19" i="17"/>
  <c r="AR19" i="17" s="1"/>
  <c r="L43" i="17"/>
  <c r="L44" i="17" s="1"/>
  <c r="M43" i="17"/>
  <c r="N43" i="17"/>
  <c r="L31" i="17"/>
  <c r="M31" i="17"/>
  <c r="L19" i="17"/>
  <c r="L20" i="17" s="1"/>
  <c r="M19" i="17"/>
  <c r="N19" i="17"/>
  <c r="AQ31" i="16"/>
  <c r="AP19" i="16"/>
  <c r="AQ19" i="16"/>
  <c r="AA43" i="16"/>
  <c r="AA44" i="16" s="1"/>
  <c r="AB43" i="16"/>
  <c r="AC43" i="16" s="1"/>
  <c r="AA31" i="16"/>
  <c r="AC31" i="16" s="1"/>
  <c r="AB31" i="16"/>
  <c r="AA19" i="16"/>
  <c r="AA20" i="16" s="1"/>
  <c r="AB19" i="16"/>
  <c r="AC19" i="16"/>
  <c r="L43" i="16"/>
  <c r="L44" i="16" s="1"/>
  <c r="M43" i="16"/>
  <c r="L31" i="16"/>
  <c r="L32" i="16" s="1"/>
  <c r="M31" i="16"/>
  <c r="L19" i="16"/>
  <c r="M19" i="16"/>
  <c r="AQ31" i="15"/>
  <c r="AA43" i="15"/>
  <c r="AA44" i="15" s="1"/>
  <c r="AB43" i="15"/>
  <c r="AA31" i="15"/>
  <c r="AA32" i="15" s="1"/>
  <c r="AB31" i="15"/>
  <c r="AC31" i="15" s="1"/>
  <c r="AA19" i="15"/>
  <c r="AB19" i="15"/>
  <c r="AC19" i="15" s="1"/>
  <c r="L43" i="15"/>
  <c r="M43" i="15"/>
  <c r="N43" i="15" s="1"/>
  <c r="L31" i="15"/>
  <c r="M31" i="15"/>
  <c r="L19" i="15"/>
  <c r="L20" i="15" s="1"/>
  <c r="M19" i="15"/>
  <c r="AQ19" i="15" s="1"/>
  <c r="N19" i="15"/>
  <c r="AR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C31" i="10" s="1"/>
  <c r="AB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C31" i="6" s="1"/>
  <c r="AB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P44" i="17" l="1"/>
  <c r="AP43" i="17"/>
  <c r="AC31" i="17"/>
  <c r="AC30" i="17"/>
  <c r="AA32" i="17"/>
  <c r="AA20" i="17"/>
  <c r="AP20" i="17"/>
  <c r="AP16" i="17"/>
  <c r="N39" i="17"/>
  <c r="N41" i="17"/>
  <c r="AQ40" i="17"/>
  <c r="N42" i="17"/>
  <c r="N31" i="17"/>
  <c r="AR31" i="17" s="1"/>
  <c r="L32" i="17"/>
  <c r="AP32" i="17" s="1"/>
  <c r="N16" i="17"/>
  <c r="AP44" i="16"/>
  <c r="AQ43" i="16"/>
  <c r="AP43" i="16"/>
  <c r="AA32" i="16"/>
  <c r="AP31" i="16"/>
  <c r="AP32" i="16"/>
  <c r="N43" i="16"/>
  <c r="AR43" i="16" s="1"/>
  <c r="N29" i="16"/>
  <c r="N31" i="16"/>
  <c r="AR31" i="16" s="1"/>
  <c r="N19" i="16"/>
  <c r="AR19" i="16" s="1"/>
  <c r="L20" i="16"/>
  <c r="AP20" i="16" s="1"/>
  <c r="AA20" i="15"/>
  <c r="AP20" i="15" s="1"/>
  <c r="L44" i="15"/>
  <c r="AP44" i="15" s="1"/>
  <c r="AQ43" i="15"/>
  <c r="AP43" i="15"/>
  <c r="AP31" i="15"/>
  <c r="N31" i="15"/>
  <c r="L32" i="15"/>
  <c r="AP32" i="15" s="1"/>
  <c r="AP19" i="15"/>
  <c r="AC43" i="15"/>
  <c r="AC28" i="14"/>
  <c r="AC27" i="11"/>
  <c r="AC16" i="11"/>
  <c r="AC40" i="8"/>
  <c r="N28" i="10"/>
  <c r="AQ27" i="6"/>
  <c r="AC28" i="9"/>
  <c r="N41" i="14"/>
  <c r="N18" i="12"/>
  <c r="AC41" i="14"/>
  <c r="AR41" i="14" s="1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J32" i="11"/>
  <c r="AN32" i="11" s="1"/>
  <c r="H32" i="6"/>
  <c r="N30" i="7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N32" i="17"/>
  <c r="AR42" i="16"/>
  <c r="AC32" i="16"/>
  <c r="AR16" i="16"/>
  <c r="AR40" i="16"/>
  <c r="AR43" i="15"/>
  <c r="AR41" i="15"/>
  <c r="AL44" i="15"/>
  <c r="AF20" i="15"/>
  <c r="AJ20" i="15"/>
  <c r="AF32" i="15"/>
  <c r="AR31" i="15"/>
  <c r="AN20" i="15"/>
  <c r="AR42" i="4"/>
  <c r="AF44" i="4"/>
  <c r="AR27" i="11"/>
  <c r="AR28" i="7"/>
  <c r="AJ20" i="11"/>
  <c r="AL44" i="8"/>
  <c r="AR29" i="14"/>
  <c r="AN20" i="14"/>
  <c r="AN44" i="10"/>
  <c r="AR17" i="10"/>
  <c r="AR30" i="6"/>
  <c r="AR29" i="12"/>
  <c r="AH20" i="9"/>
  <c r="AR30" i="7"/>
  <c r="AJ32" i="7"/>
  <c r="AL32" i="7"/>
  <c r="AH20" i="7"/>
  <c r="AR39" i="4"/>
  <c r="AR18" i="11"/>
  <c r="AR30" i="10"/>
  <c r="AR28" i="10"/>
  <c r="AR18" i="6"/>
  <c r="AF20" i="9"/>
  <c r="AN44" i="4"/>
  <c r="AR30" i="4"/>
  <c r="AL32" i="4"/>
  <c r="AR17" i="4"/>
  <c r="AR42" i="14"/>
  <c r="AH32" i="14"/>
  <c r="AC32" i="14"/>
  <c r="AR18" i="14"/>
  <c r="AR16" i="14"/>
  <c r="AJ44" i="11"/>
  <c r="AR29" i="11"/>
  <c r="AH44" i="10"/>
  <c r="AR39" i="10"/>
  <c r="AC44" i="10"/>
  <c r="AF32" i="10"/>
  <c r="AC32" i="10"/>
  <c r="AN20" i="10"/>
  <c r="AL20" i="10"/>
  <c r="AJ20" i="10"/>
  <c r="AR28" i="6"/>
  <c r="AR17" i="12"/>
  <c r="AR15" i="12"/>
  <c r="AH20" i="12"/>
  <c r="AJ44" i="6"/>
  <c r="AL44" i="6"/>
  <c r="AN44" i="9"/>
  <c r="AR42" i="8"/>
  <c r="AR27" i="8"/>
  <c r="AR30" i="8"/>
  <c r="AR29" i="8"/>
  <c r="AF32" i="8"/>
  <c r="AJ20" i="8"/>
  <c r="AN44" i="7"/>
  <c r="AC32" i="7"/>
  <c r="AH32" i="7"/>
  <c r="AR15" i="7"/>
  <c r="AF20" i="4"/>
  <c r="AR40" i="14"/>
  <c r="N32" i="14"/>
  <c r="AR41" i="10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<sst xmlns="http://schemas.openxmlformats.org/spreadsheetml/2006/main" count="3300" uniqueCount="40">
  <si>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</si>
  <si>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</si>
  <si>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</si>
  <si>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</si>
  <si>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</si>
  <si>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</si>
  <si>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</si>
  <si>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</si>
  <si>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</si>
  <si>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</si>
  <si>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</si>
  <si>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</si>
  <si>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</si>
  <si>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</si>
  <si>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</si>
  <si>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</si>
  <si>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</si>
  <si>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</si>
  <si>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</si>
  <si>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</si>
  <si>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</si>
  <si>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</si>
  <si>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</si>
  <si>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</si>
  <si>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</si>
  <si>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</si>
  <si>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</si>
  <si>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</si>
  <si>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</si>
  <si>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</si>
  <si>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</si>
  <si>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</si>
  <si>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</si>
  <si>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</si>
  <si>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</si>
  <si>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</si>
  <si>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</si>
  <si>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</si>
  <si>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</si>
  <si>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2005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</si>
</sst>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61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61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  <cellStyle name="style1764603605723" xfId="52" xr:uid="{0F891B5C-BC03-4D7C-9162-D93A4C13EF59}"/>
    <cellStyle name="style1764603605754" xfId="54" xr:uid="{604BE323-98C1-4641-8D5B-44F820F277EB}"/>
    <cellStyle name="style1764603605816" xfId="55" xr:uid="{E72068A7-920C-484C-A2BB-5A7C48300489}"/>
    <cellStyle name="style1764603605848" xfId="56" xr:uid="{FAC570C9-57AC-434A-B5B8-C2EDF48A92DE}"/>
    <cellStyle name="style1764603605920" xfId="58" xr:uid="{76B5C091-9189-4721-8023-47887BA6A553}"/>
    <cellStyle name="style1764603605950" xfId="59" xr:uid="{89C268A4-27DA-4AAF-9E4D-FD4FCB7FCD50}"/>
    <cellStyle name="style1764603606792" xfId="53" xr:uid="{439051C6-B312-4056-8690-0E5823A53105}"/>
    <cellStyle name="style1764603606814" xfId="60" xr:uid="{F0DE4D5F-E883-46FF-A93B-6DD077668C1F}"/>
    <cellStyle name="style1764603607052" xfId="57" xr:uid="{59DAE3E1-B117-4C16-B83C-8612E9C610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4864405.0000000009</v>
      </c>
      <c r="C15" s="2"/>
      <c r="D15" s="2">
        <v>2299870</v>
      </c>
      <c r="E15" s="2"/>
      <c r="F15" s="2">
        <v>5269040</v>
      </c>
      <c r="G15" s="2"/>
      <c r="H15" s="2">
        <v>6857220.0000000009</v>
      </c>
      <c r="I15" s="2"/>
      <c r="J15" s="2">
        <v>0</v>
      </c>
      <c r="K15" s="2"/>
      <c r="L15" s="1">
        <f t="shared" ref="L15:M18" si="0">B15+D15+F15+H15+J15</f>
        <v>19290535</v>
      </c>
      <c r="M15" s="12">
        <f t="shared" si="0"/>
        <v>0</v>
      </c>
      <c r="N15" s="13">
        <f>L15+M15</f>
        <v>19290535</v>
      </c>
      <c r="P15" s="3" t="s">
        <v>12</v>
      </c>
      <c r="Q15" s="2">
        <v>1688</v>
      </c>
      <c r="R15" s="2">
        <v>0</v>
      </c>
      <c r="S15" s="2">
        <v>432</v>
      </c>
      <c r="T15" s="2">
        <v>0</v>
      </c>
      <c r="U15" s="2">
        <v>573</v>
      </c>
      <c r="V15" s="2">
        <v>0</v>
      </c>
      <c r="W15" s="2">
        <v>2156</v>
      </c>
      <c r="X15" s="2">
        <v>0</v>
      </c>
      <c r="Y15" s="2">
        <v>286</v>
      </c>
      <c r="Z15" s="2">
        <v>0</v>
      </c>
      <c r="AA15" s="1">
        <f t="shared" ref="AA15:AB18" si="1">Q15+S15+U15+W15+Y15</f>
        <v>5135</v>
      </c>
      <c r="AB15" s="12">
        <f t="shared" si="1"/>
        <v>0</v>
      </c>
      <c r="AC15" s="13">
        <f>AA15+AB15</f>
        <v>5135</v>
      </c>
      <c r="AE15" s="3" t="s">
        <v>12</v>
      </c>
      <c r="AF15" s="2">
        <f t="shared" ref="AF15:AR18" si="2">IFERROR(B15/Q15, "N.A.")</f>
        <v>2881.7565165876781</v>
      </c>
      <c r="AG15" s="2" t="str">
        <f t="shared" si="2"/>
        <v>N.A.</v>
      </c>
      <c r="AH15" s="2">
        <f t="shared" si="2"/>
        <v>5323.7731481481478</v>
      </c>
      <c r="AI15" s="2" t="str">
        <f t="shared" si="2"/>
        <v>N.A.</v>
      </c>
      <c r="AJ15" s="2">
        <f t="shared" si="2"/>
        <v>9195.5322862129142</v>
      </c>
      <c r="AK15" s="2" t="str">
        <f t="shared" si="2"/>
        <v>N.A.</v>
      </c>
      <c r="AL15" s="2">
        <f t="shared" si="2"/>
        <v>3180.5287569573288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3756.6767283349564</v>
      </c>
      <c r="AQ15" s="16" t="str">
        <f t="shared" si="2"/>
        <v>N.A.</v>
      </c>
      <c r="AR15" s="13">
        <f t="shared" si="2"/>
        <v>3756.6767283349564</v>
      </c>
    </row>
    <row r="16" spans="1:44" ht="15" customHeight="1" thickBot="1" x14ac:dyDescent="0.3">
      <c r="A16" s="3" t="s">
        <v>13</v>
      </c>
      <c r="B16" s="2">
        <v>1695915</v>
      </c>
      <c r="C16" s="2">
        <v>114380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1695915</v>
      </c>
      <c r="M16" s="12">
        <f t="shared" si="0"/>
        <v>114380</v>
      </c>
      <c r="N16" s="13">
        <f>L16+M16</f>
        <v>1810295</v>
      </c>
      <c r="P16" s="3" t="s">
        <v>13</v>
      </c>
      <c r="Q16" s="2">
        <v>965</v>
      </c>
      <c r="R16" s="2">
        <v>76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965</v>
      </c>
      <c r="AB16" s="12">
        <f t="shared" si="1"/>
        <v>76</v>
      </c>
      <c r="AC16" s="13">
        <f>AA16+AB16</f>
        <v>1041</v>
      </c>
      <c r="AE16" s="3" t="s">
        <v>13</v>
      </c>
      <c r="AF16" s="2">
        <f t="shared" si="2"/>
        <v>1757.4248704663212</v>
      </c>
      <c r="AG16" s="2">
        <f t="shared" si="2"/>
        <v>1505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1757.4248704663212</v>
      </c>
      <c r="AQ16" s="16">
        <f t="shared" si="2"/>
        <v>1505</v>
      </c>
      <c r="AR16" s="13">
        <f t="shared" si="2"/>
        <v>1738.9961575408261</v>
      </c>
    </row>
    <row r="17" spans="1:44" ht="15" customHeight="1" thickBot="1" x14ac:dyDescent="0.3">
      <c r="A17" s="3" t="s">
        <v>14</v>
      </c>
      <c r="B17" s="2">
        <v>13822244</v>
      </c>
      <c r="C17" s="2">
        <v>55880974.999999985</v>
      </c>
      <c r="D17" s="2">
        <v>3077664.0000000005</v>
      </c>
      <c r="E17" s="2">
        <v>1549600</v>
      </c>
      <c r="F17" s="2"/>
      <c r="G17" s="2">
        <v>1581000</v>
      </c>
      <c r="H17" s="2"/>
      <c r="I17" s="2">
        <v>2730410</v>
      </c>
      <c r="J17" s="2">
        <v>0</v>
      </c>
      <c r="K17" s="2"/>
      <c r="L17" s="1">
        <f t="shared" si="0"/>
        <v>16899908</v>
      </c>
      <c r="M17" s="12">
        <f t="shared" si="0"/>
        <v>61741984.999999985</v>
      </c>
      <c r="N17" s="13">
        <f>L17+M17</f>
        <v>78641892.999999985</v>
      </c>
      <c r="P17" s="3" t="s">
        <v>14</v>
      </c>
      <c r="Q17" s="2">
        <v>3166</v>
      </c>
      <c r="R17" s="2">
        <v>11144</v>
      </c>
      <c r="S17" s="2">
        <v>936</v>
      </c>
      <c r="T17" s="2">
        <v>298</v>
      </c>
      <c r="U17" s="2">
        <v>0</v>
      </c>
      <c r="V17" s="2">
        <v>93</v>
      </c>
      <c r="W17" s="2">
        <v>0</v>
      </c>
      <c r="X17" s="2">
        <v>964</v>
      </c>
      <c r="Y17" s="2">
        <v>439</v>
      </c>
      <c r="Z17" s="2">
        <v>0</v>
      </c>
      <c r="AA17" s="1">
        <f t="shared" si="1"/>
        <v>4541</v>
      </c>
      <c r="AB17" s="12">
        <f t="shared" si="1"/>
        <v>12499</v>
      </c>
      <c r="AC17" s="13">
        <f>AA17+AB17</f>
        <v>17040</v>
      </c>
      <c r="AE17" s="3" t="s">
        <v>14</v>
      </c>
      <c r="AF17" s="2">
        <f t="shared" si="2"/>
        <v>4365.8382817435249</v>
      </c>
      <c r="AG17" s="2">
        <f t="shared" si="2"/>
        <v>5014.444992821248</v>
      </c>
      <c r="AH17" s="2">
        <f t="shared" si="2"/>
        <v>3288.1025641025644</v>
      </c>
      <c r="AI17" s="2">
        <f t="shared" si="2"/>
        <v>5200</v>
      </c>
      <c r="AJ17" s="2" t="str">
        <f t="shared" si="2"/>
        <v>N.A.</v>
      </c>
      <c r="AK17" s="2">
        <f t="shared" si="2"/>
        <v>17000</v>
      </c>
      <c r="AL17" s="2" t="str">
        <f t="shared" si="2"/>
        <v>N.A.</v>
      </c>
      <c r="AM17" s="2">
        <f t="shared" si="2"/>
        <v>2832.3755186721992</v>
      </c>
      <c r="AN17" s="2">
        <f t="shared" si="2"/>
        <v>0</v>
      </c>
      <c r="AO17" s="2" t="str">
        <f t="shared" si="2"/>
        <v>N.A.</v>
      </c>
      <c r="AP17" s="15">
        <f t="shared" si="2"/>
        <v>3721.626954415327</v>
      </c>
      <c r="AQ17" s="16">
        <f t="shared" si="2"/>
        <v>4939.7539803184245</v>
      </c>
      <c r="AR17" s="13">
        <f t="shared" si="2"/>
        <v>4615.1345657276988</v>
      </c>
    </row>
    <row r="18" spans="1:44" ht="15" customHeight="1" thickBot="1" x14ac:dyDescent="0.3">
      <c r="A18" s="3" t="s">
        <v>15</v>
      </c>
      <c r="B18" s="2">
        <v>582120</v>
      </c>
      <c r="C18" s="2"/>
      <c r="D18" s="2"/>
      <c r="E18" s="2"/>
      <c r="F18" s="2"/>
      <c r="G18" s="2"/>
      <c r="H18" s="2">
        <v>294120</v>
      </c>
      <c r="I18" s="2"/>
      <c r="J18" s="2"/>
      <c r="K18" s="2"/>
      <c r="L18" s="1">
        <f t="shared" si="0"/>
        <v>876240</v>
      </c>
      <c r="M18" s="12">
        <f t="shared" si="0"/>
        <v>0</v>
      </c>
      <c r="N18" s="13">
        <f>L18+M18</f>
        <v>876240</v>
      </c>
      <c r="P18" s="3" t="s">
        <v>15</v>
      </c>
      <c r="Q18" s="2">
        <v>140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152</v>
      </c>
      <c r="X18" s="2">
        <v>0</v>
      </c>
      <c r="Y18" s="2">
        <v>0</v>
      </c>
      <c r="Z18" s="2">
        <v>0</v>
      </c>
      <c r="AA18" s="1">
        <f t="shared" si="1"/>
        <v>292</v>
      </c>
      <c r="AB18" s="12">
        <f t="shared" si="1"/>
        <v>0</v>
      </c>
      <c r="AC18" s="18">
        <f>AA18+AB18</f>
        <v>292</v>
      </c>
      <c r="AE18" s="3" t="s">
        <v>15</v>
      </c>
      <c r="AF18" s="2">
        <f t="shared" si="2"/>
        <v>4158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1935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3000.821917808219</v>
      </c>
      <c r="AQ18" s="16" t="str">
        <f t="shared" si="2"/>
        <v>N.A.</v>
      </c>
      <c r="AR18" s="13">
        <f t="shared" si="2"/>
        <v>3000.821917808219</v>
      </c>
    </row>
    <row r="19" spans="1:44" ht="15" customHeight="1" thickBot="1" x14ac:dyDescent="0.3">
      <c r="A19" s="4" t="s">
        <v>16</v>
      </c>
      <c r="B19" s="2">
        <v>20964683.999999996</v>
      </c>
      <c r="C19" s="2">
        <v>55995355.00000003</v>
      </c>
      <c r="D19" s="2">
        <v>5377534</v>
      </c>
      <c r="E19" s="2">
        <v>1549600</v>
      </c>
      <c r="F19" s="2">
        <v>5269040</v>
      </c>
      <c r="G19" s="2">
        <v>1581000</v>
      </c>
      <c r="H19" s="2">
        <v>7151340</v>
      </c>
      <c r="I19" s="2">
        <v>2730410</v>
      </c>
      <c r="J19" s="2">
        <v>0</v>
      </c>
      <c r="K19" s="2"/>
      <c r="L19" s="1">
        <f t="shared" ref="L19" si="3">B19+D19+F19+H19+J19</f>
        <v>38762598</v>
      </c>
      <c r="M19" s="12">
        <f t="shared" ref="M19" si="4">C19+E19+G19+I19+K19</f>
        <v>61856365.00000003</v>
      </c>
      <c r="N19" s="18">
        <f>L19+M19</f>
        <v>100618963.00000003</v>
      </c>
      <c r="P19" s="4" t="s">
        <v>16</v>
      </c>
      <c r="Q19" s="2">
        <v>5959</v>
      </c>
      <c r="R19" s="2">
        <v>11220</v>
      </c>
      <c r="S19" s="2">
        <v>1368</v>
      </c>
      <c r="T19" s="2">
        <v>298</v>
      </c>
      <c r="U19" s="2">
        <v>573</v>
      </c>
      <c r="V19" s="2">
        <v>93</v>
      </c>
      <c r="W19" s="2">
        <v>2308</v>
      </c>
      <c r="X19" s="2">
        <v>964</v>
      </c>
      <c r="Y19" s="2">
        <v>725</v>
      </c>
      <c r="Z19" s="2">
        <v>0</v>
      </c>
      <c r="AA19" s="1">
        <f t="shared" ref="AA19" si="5">Q19+S19+U19+W19+Y19</f>
        <v>10933</v>
      </c>
      <c r="AB19" s="12">
        <f t="shared" ref="AB19" si="6">R19+T19+V19+X19+Z19</f>
        <v>12575</v>
      </c>
      <c r="AC19" s="13">
        <f>AA19+AB19</f>
        <v>23508</v>
      </c>
      <c r="AE19" s="4" t="s">
        <v>16</v>
      </c>
      <c r="AF19" s="2">
        <f t="shared" ref="AF19:AO19" si="7">IFERROR(B19/Q19, "N.A.")</f>
        <v>3518.1547239469705</v>
      </c>
      <c r="AG19" s="2">
        <f t="shared" si="7"/>
        <v>4990.6733511586481</v>
      </c>
      <c r="AH19" s="2">
        <f t="shared" si="7"/>
        <v>3930.9459064327484</v>
      </c>
      <c r="AI19" s="2">
        <f t="shared" si="7"/>
        <v>5200</v>
      </c>
      <c r="AJ19" s="2">
        <f t="shared" si="7"/>
        <v>9195.5322862129142</v>
      </c>
      <c r="AK19" s="2">
        <f t="shared" si="7"/>
        <v>17000</v>
      </c>
      <c r="AL19" s="2">
        <f t="shared" si="7"/>
        <v>3098.5008665511264</v>
      </c>
      <c r="AM19" s="2">
        <f t="shared" si="7"/>
        <v>2832.3755186721992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3545.4676666971554</v>
      </c>
      <c r="AQ19" s="16">
        <f t="shared" ref="AQ19" si="9">IFERROR(M19/AB19, "N.A.")</f>
        <v>4918.9952286282332</v>
      </c>
      <c r="AR19" s="13">
        <f t="shared" ref="AR19" si="10">IFERROR(N19/AC19, "N.A.")</f>
        <v>4280.2009103283999</v>
      </c>
    </row>
    <row r="20" spans="1:44" ht="15" customHeight="1" thickBot="1" x14ac:dyDescent="0.3">
      <c r="A20" s="5" t="s">
        <v>0</v>
      </c>
      <c r="B20" s="28">
        <f>B19+C19</f>
        <v>76960039.00000003</v>
      </c>
      <c r="C20" s="30"/>
      <c r="D20" s="28">
        <f>D19+E19</f>
        <v>6927134</v>
      </c>
      <c r="E20" s="30"/>
      <c r="F20" s="28">
        <f>F19+G19</f>
        <v>6850040</v>
      </c>
      <c r="G20" s="30"/>
      <c r="H20" s="28">
        <f>H19+I19</f>
        <v>9881750</v>
      </c>
      <c r="I20" s="30"/>
      <c r="J20" s="28">
        <f>J19+K19</f>
        <v>0</v>
      </c>
      <c r="K20" s="30"/>
      <c r="L20" s="28">
        <f>L19+M19</f>
        <v>100618963.00000003</v>
      </c>
      <c r="M20" s="29"/>
      <c r="N20" s="19">
        <f>B20+D20+F20+H20+J20</f>
        <v>100618963.00000003</v>
      </c>
      <c r="P20" s="5" t="s">
        <v>0</v>
      </c>
      <c r="Q20" s="28">
        <f>Q19+R19</f>
        <v>17179</v>
      </c>
      <c r="R20" s="30"/>
      <c r="S20" s="28">
        <f>S19+T19</f>
        <v>1666</v>
      </c>
      <c r="T20" s="30"/>
      <c r="U20" s="28">
        <f>U19+V19</f>
        <v>666</v>
      </c>
      <c r="V20" s="30"/>
      <c r="W20" s="28">
        <f>W19+X19</f>
        <v>3272</v>
      </c>
      <c r="X20" s="30"/>
      <c r="Y20" s="28">
        <f>Y19+Z19</f>
        <v>725</v>
      </c>
      <c r="Z20" s="30"/>
      <c r="AA20" s="28">
        <f>AA19+AB19</f>
        <v>23508</v>
      </c>
      <c r="AB20" s="30"/>
      <c r="AC20" s="20">
        <f>Q20+S20+U20+W20+Y20</f>
        <v>23508</v>
      </c>
      <c r="AE20" s="5" t="s">
        <v>0</v>
      </c>
      <c r="AF20" s="31">
        <f>IFERROR(B20/Q20,"N.A.")</f>
        <v>4479.8905058501678</v>
      </c>
      <c r="AG20" s="32"/>
      <c r="AH20" s="31">
        <f>IFERROR(D20/S20,"N.A.")</f>
        <v>4157.9435774309723</v>
      </c>
      <c r="AI20" s="32"/>
      <c r="AJ20" s="31">
        <f>IFERROR(F20/U20,"N.A.")</f>
        <v>10285.345345345346</v>
      </c>
      <c r="AK20" s="32"/>
      <c r="AL20" s="31">
        <f>IFERROR(H20/W20,"N.A.")</f>
        <v>3020.0947432762837</v>
      </c>
      <c r="AM20" s="32"/>
      <c r="AN20" s="31">
        <f>IFERROR(J20/Y20,"N.A.")</f>
        <v>0</v>
      </c>
      <c r="AO20" s="32"/>
      <c r="AP20" s="31">
        <f>IFERROR(L20/AA20,"N.A.")</f>
        <v>4280.2009103283999</v>
      </c>
      <c r="AQ20" s="32"/>
      <c r="AR20" s="17">
        <f>IFERROR(N20/AC20, "N.A.")</f>
        <v>4280.2009103283999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3922529.9999999995</v>
      </c>
      <c r="C27" s="2"/>
      <c r="D27" s="2">
        <v>2299870</v>
      </c>
      <c r="E27" s="2"/>
      <c r="F27" s="2">
        <v>5269040</v>
      </c>
      <c r="G27" s="2"/>
      <c r="H27" s="2">
        <v>4868682</v>
      </c>
      <c r="I27" s="2"/>
      <c r="J27" s="2"/>
      <c r="K27" s="2"/>
      <c r="L27" s="1">
        <f t="shared" ref="L27:M30" si="11">B27+D27+F27+H27+J27</f>
        <v>16360122</v>
      </c>
      <c r="M27" s="12">
        <f t="shared" si="11"/>
        <v>0</v>
      </c>
      <c r="N27" s="13">
        <f>L27+M27</f>
        <v>16360122</v>
      </c>
      <c r="P27" s="3" t="s">
        <v>12</v>
      </c>
      <c r="Q27" s="2">
        <v>1314</v>
      </c>
      <c r="R27" s="2">
        <v>0</v>
      </c>
      <c r="S27" s="2">
        <v>432</v>
      </c>
      <c r="T27" s="2">
        <v>0</v>
      </c>
      <c r="U27" s="2">
        <v>573</v>
      </c>
      <c r="V27" s="2">
        <v>0</v>
      </c>
      <c r="W27" s="2">
        <v>1196</v>
      </c>
      <c r="X27" s="2">
        <v>0</v>
      </c>
      <c r="Y27" s="2">
        <v>0</v>
      </c>
      <c r="Z27" s="2">
        <v>0</v>
      </c>
      <c r="AA27" s="1">
        <f t="shared" ref="AA27:AB30" si="12">Q27+S27+U27+W27+Y27</f>
        <v>3515</v>
      </c>
      <c r="AB27" s="12">
        <f t="shared" si="12"/>
        <v>0</v>
      </c>
      <c r="AC27" s="13">
        <f>AA27+AB27</f>
        <v>3515</v>
      </c>
      <c r="AE27" s="3" t="s">
        <v>12</v>
      </c>
      <c r="AF27" s="2">
        <f t="shared" ref="AF27:AR30" si="13">IFERROR(B27/Q27, "N.A.")</f>
        <v>2985.1826484018261</v>
      </c>
      <c r="AG27" s="2" t="str">
        <f t="shared" si="13"/>
        <v>N.A.</v>
      </c>
      <c r="AH27" s="2">
        <f t="shared" si="13"/>
        <v>5323.7731481481478</v>
      </c>
      <c r="AI27" s="2" t="str">
        <f t="shared" si="13"/>
        <v>N.A.</v>
      </c>
      <c r="AJ27" s="2">
        <f t="shared" si="13"/>
        <v>9195.5322862129142</v>
      </c>
      <c r="AK27" s="2" t="str">
        <f t="shared" si="13"/>
        <v>N.A.</v>
      </c>
      <c r="AL27" s="2">
        <f t="shared" si="13"/>
        <v>4070.804347826087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4654.3732574679943</v>
      </c>
      <c r="AQ27" s="16" t="str">
        <f t="shared" si="13"/>
        <v>N.A.</v>
      </c>
      <c r="AR27" s="13">
        <f t="shared" si="13"/>
        <v>4654.3732574679943</v>
      </c>
    </row>
    <row r="28" spans="1:44" ht="15" customHeight="1" thickBot="1" x14ac:dyDescent="0.3">
      <c r="A28" s="3" t="s">
        <v>13</v>
      </c>
      <c r="B28" s="2">
        <v>208120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208120</v>
      </c>
      <c r="M28" s="12">
        <f t="shared" si="11"/>
        <v>0</v>
      </c>
      <c r="N28" s="13">
        <f>L28+M28</f>
        <v>208120</v>
      </c>
      <c r="P28" s="3" t="s">
        <v>13</v>
      </c>
      <c r="Q28" s="2">
        <v>121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121</v>
      </c>
      <c r="AB28" s="12">
        <f t="shared" si="12"/>
        <v>0</v>
      </c>
      <c r="AC28" s="13">
        <f>AA28+AB28</f>
        <v>121</v>
      </c>
      <c r="AE28" s="3" t="s">
        <v>13</v>
      </c>
      <c r="AF28" s="2">
        <f t="shared" si="13"/>
        <v>1720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1720</v>
      </c>
      <c r="AQ28" s="16" t="str">
        <f t="shared" si="13"/>
        <v>N.A.</v>
      </c>
      <c r="AR28" s="13">
        <f t="shared" si="13"/>
        <v>1720</v>
      </c>
    </row>
    <row r="29" spans="1:44" ht="15" customHeight="1" thickBot="1" x14ac:dyDescent="0.3">
      <c r="A29" s="3" t="s">
        <v>14</v>
      </c>
      <c r="B29" s="2">
        <v>10389023.999999998</v>
      </c>
      <c r="C29" s="2">
        <v>44299716.999999993</v>
      </c>
      <c r="D29" s="2">
        <v>3077664.0000000005</v>
      </c>
      <c r="E29" s="2">
        <v>1549600</v>
      </c>
      <c r="F29" s="2"/>
      <c r="G29" s="2">
        <v>1581000</v>
      </c>
      <c r="H29" s="2"/>
      <c r="I29" s="2">
        <v>2059909.9999999998</v>
      </c>
      <c r="J29" s="2">
        <v>0</v>
      </c>
      <c r="K29" s="2"/>
      <c r="L29" s="1">
        <f t="shared" si="11"/>
        <v>13466687.999999998</v>
      </c>
      <c r="M29" s="12">
        <f t="shared" si="11"/>
        <v>49490226.999999993</v>
      </c>
      <c r="N29" s="13">
        <f>L29+M29</f>
        <v>62956914.999999993</v>
      </c>
      <c r="P29" s="3" t="s">
        <v>14</v>
      </c>
      <c r="Q29" s="2">
        <v>2124</v>
      </c>
      <c r="R29" s="2">
        <v>8125</v>
      </c>
      <c r="S29" s="2">
        <v>936</v>
      </c>
      <c r="T29" s="2">
        <v>298</v>
      </c>
      <c r="U29" s="2">
        <v>0</v>
      </c>
      <c r="V29" s="2">
        <v>93</v>
      </c>
      <c r="W29" s="2">
        <v>0</v>
      </c>
      <c r="X29" s="2">
        <v>666</v>
      </c>
      <c r="Y29" s="2">
        <v>225</v>
      </c>
      <c r="Z29" s="2">
        <v>0</v>
      </c>
      <c r="AA29" s="1">
        <f t="shared" si="12"/>
        <v>3285</v>
      </c>
      <c r="AB29" s="12">
        <f t="shared" si="12"/>
        <v>9182</v>
      </c>
      <c r="AC29" s="13">
        <f>AA29+AB29</f>
        <v>12467</v>
      </c>
      <c r="AE29" s="3" t="s">
        <v>14</v>
      </c>
      <c r="AF29" s="2">
        <f t="shared" si="13"/>
        <v>4891.2542372881344</v>
      </c>
      <c r="AG29" s="2">
        <f t="shared" si="13"/>
        <v>5452.2728615384603</v>
      </c>
      <c r="AH29" s="2">
        <f t="shared" si="13"/>
        <v>3288.1025641025644</v>
      </c>
      <c r="AI29" s="2">
        <f t="shared" si="13"/>
        <v>5200</v>
      </c>
      <c r="AJ29" s="2" t="str">
        <f t="shared" si="13"/>
        <v>N.A.</v>
      </c>
      <c r="AK29" s="2">
        <f t="shared" si="13"/>
        <v>17000</v>
      </c>
      <c r="AL29" s="2" t="str">
        <f t="shared" si="13"/>
        <v>N.A.</v>
      </c>
      <c r="AM29" s="2">
        <f t="shared" si="13"/>
        <v>3092.9579579579577</v>
      </c>
      <c r="AN29" s="2">
        <f t="shared" si="13"/>
        <v>0</v>
      </c>
      <c r="AO29" s="2" t="str">
        <f t="shared" si="13"/>
        <v>N.A.</v>
      </c>
      <c r="AP29" s="15">
        <f t="shared" si="13"/>
        <v>4099.4484018264839</v>
      </c>
      <c r="AQ29" s="16">
        <f t="shared" si="13"/>
        <v>5389.9179917229358</v>
      </c>
      <c r="AR29" s="13">
        <f t="shared" si="13"/>
        <v>5049.8848961257718</v>
      </c>
    </row>
    <row r="30" spans="1:44" ht="15" customHeight="1" thickBot="1" x14ac:dyDescent="0.3">
      <c r="A30" s="3" t="s">
        <v>15</v>
      </c>
      <c r="B30" s="2">
        <v>582120</v>
      </c>
      <c r="C30" s="2"/>
      <c r="D30" s="2"/>
      <c r="E30" s="2"/>
      <c r="F30" s="2"/>
      <c r="G30" s="2"/>
      <c r="H30" s="2">
        <v>294120</v>
      </c>
      <c r="I30" s="2"/>
      <c r="J30" s="2"/>
      <c r="K30" s="2"/>
      <c r="L30" s="1">
        <f t="shared" si="11"/>
        <v>876240</v>
      </c>
      <c r="M30" s="12">
        <f t="shared" si="11"/>
        <v>0</v>
      </c>
      <c r="N30" s="13">
        <f>L30+M30</f>
        <v>876240</v>
      </c>
      <c r="P30" s="3" t="s">
        <v>15</v>
      </c>
      <c r="Q30" s="2">
        <v>140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152</v>
      </c>
      <c r="X30" s="2">
        <v>0</v>
      </c>
      <c r="Y30" s="2">
        <v>0</v>
      </c>
      <c r="Z30" s="2">
        <v>0</v>
      </c>
      <c r="AA30" s="1">
        <f t="shared" si="12"/>
        <v>292</v>
      </c>
      <c r="AB30" s="12">
        <f t="shared" si="12"/>
        <v>0</v>
      </c>
      <c r="AC30" s="18">
        <f>AA30+AB30</f>
        <v>292</v>
      </c>
      <c r="AE30" s="3" t="s">
        <v>15</v>
      </c>
      <c r="AF30" s="2">
        <f t="shared" si="13"/>
        <v>4158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1935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3000.821917808219</v>
      </c>
      <c r="AQ30" s="16" t="str">
        <f t="shared" si="13"/>
        <v>N.A.</v>
      </c>
      <c r="AR30" s="13">
        <f t="shared" si="13"/>
        <v>3000.821917808219</v>
      </c>
    </row>
    <row r="31" spans="1:44" ht="15" customHeight="1" thickBot="1" x14ac:dyDescent="0.3">
      <c r="A31" s="4" t="s">
        <v>16</v>
      </c>
      <c r="B31" s="2">
        <v>15101794</v>
      </c>
      <c r="C31" s="2">
        <v>44299716.999999993</v>
      </c>
      <c r="D31" s="2">
        <v>5377534</v>
      </c>
      <c r="E31" s="2">
        <v>1549600</v>
      </c>
      <c r="F31" s="2">
        <v>5269040</v>
      </c>
      <c r="G31" s="2">
        <v>1581000</v>
      </c>
      <c r="H31" s="2">
        <v>5162802</v>
      </c>
      <c r="I31" s="2">
        <v>2059909.9999999998</v>
      </c>
      <c r="J31" s="2">
        <v>0</v>
      </c>
      <c r="K31" s="2"/>
      <c r="L31" s="1">
        <f t="shared" ref="L31" si="14">B31+D31+F31+H31+J31</f>
        <v>30911170</v>
      </c>
      <c r="M31" s="12">
        <f t="shared" ref="M31" si="15">C31+E31+G31+I31+K31</f>
        <v>49490226.999999993</v>
      </c>
      <c r="N31" s="18">
        <f>L31+M31</f>
        <v>80401397</v>
      </c>
      <c r="P31" s="4" t="s">
        <v>16</v>
      </c>
      <c r="Q31" s="2">
        <v>3699</v>
      </c>
      <c r="R31" s="2">
        <v>8125</v>
      </c>
      <c r="S31" s="2">
        <v>1368</v>
      </c>
      <c r="T31" s="2">
        <v>298</v>
      </c>
      <c r="U31" s="2">
        <v>573</v>
      </c>
      <c r="V31" s="2">
        <v>93</v>
      </c>
      <c r="W31" s="2">
        <v>1348</v>
      </c>
      <c r="X31" s="2">
        <v>666</v>
      </c>
      <c r="Y31" s="2">
        <v>225</v>
      </c>
      <c r="Z31" s="2">
        <v>0</v>
      </c>
      <c r="AA31" s="1">
        <f t="shared" ref="AA31" si="16">Q31+S31+U31+W31+Y31</f>
        <v>7213</v>
      </c>
      <c r="AB31" s="12">
        <f t="shared" ref="AB31" si="17">R31+T31+V31+X31+Z31</f>
        <v>9182</v>
      </c>
      <c r="AC31" s="13">
        <f>AA31+AB31</f>
        <v>16395</v>
      </c>
      <c r="AE31" s="4" t="s">
        <v>16</v>
      </c>
      <c r="AF31" s="2">
        <f t="shared" ref="AF31:AO31" si="18">IFERROR(B31/Q31, "N.A.")</f>
        <v>4082.6693701000272</v>
      </c>
      <c r="AG31" s="2">
        <f t="shared" si="18"/>
        <v>5452.2728615384603</v>
      </c>
      <c r="AH31" s="2">
        <f t="shared" si="18"/>
        <v>3930.9459064327484</v>
      </c>
      <c r="AI31" s="2">
        <f t="shared" si="18"/>
        <v>5200</v>
      </c>
      <c r="AJ31" s="2">
        <f t="shared" si="18"/>
        <v>9195.5322862129142</v>
      </c>
      <c r="AK31" s="2">
        <f t="shared" si="18"/>
        <v>17000</v>
      </c>
      <c r="AL31" s="2">
        <f t="shared" si="18"/>
        <v>3829.9718100890209</v>
      </c>
      <c r="AM31" s="2">
        <f t="shared" si="18"/>
        <v>3092.9579579579577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4285.4803826424513</v>
      </c>
      <c r="AQ31" s="16">
        <f t="shared" ref="AQ31" si="20">IFERROR(M31/AB31, "N.A.")</f>
        <v>5389.9179917229358</v>
      </c>
      <c r="AR31" s="13">
        <f t="shared" ref="AR31" si="21">IFERROR(N31/AC31, "N.A.")</f>
        <v>4904.0193351631597</v>
      </c>
    </row>
    <row r="32" spans="1:44" ht="15" customHeight="1" thickBot="1" x14ac:dyDescent="0.3">
      <c r="A32" s="5" t="s">
        <v>0</v>
      </c>
      <c r="B32" s="28">
        <f>B31+C31</f>
        <v>59401510.999999993</v>
      </c>
      <c r="C32" s="30"/>
      <c r="D32" s="28">
        <f>D31+E31</f>
        <v>6927134</v>
      </c>
      <c r="E32" s="30"/>
      <c r="F32" s="28">
        <f>F31+G31</f>
        <v>6850040</v>
      </c>
      <c r="G32" s="30"/>
      <c r="H32" s="28">
        <f>H31+I31</f>
        <v>7222712</v>
      </c>
      <c r="I32" s="30"/>
      <c r="J32" s="28">
        <f>J31+K31</f>
        <v>0</v>
      </c>
      <c r="K32" s="30"/>
      <c r="L32" s="28">
        <f>L31+M31</f>
        <v>80401397</v>
      </c>
      <c r="M32" s="29"/>
      <c r="N32" s="19">
        <f>B32+D32+F32+H32+J32</f>
        <v>80401397</v>
      </c>
      <c r="P32" s="5" t="s">
        <v>0</v>
      </c>
      <c r="Q32" s="28">
        <f>Q31+R31</f>
        <v>11824</v>
      </c>
      <c r="R32" s="30"/>
      <c r="S32" s="28">
        <f>S31+T31</f>
        <v>1666</v>
      </c>
      <c r="T32" s="30"/>
      <c r="U32" s="28">
        <f>U31+V31</f>
        <v>666</v>
      </c>
      <c r="V32" s="30"/>
      <c r="W32" s="28">
        <f>W31+X31</f>
        <v>2014</v>
      </c>
      <c r="X32" s="30"/>
      <c r="Y32" s="28">
        <f>Y31+Z31</f>
        <v>225</v>
      </c>
      <c r="Z32" s="30"/>
      <c r="AA32" s="28">
        <f>AA31+AB31</f>
        <v>16395</v>
      </c>
      <c r="AB32" s="30"/>
      <c r="AC32" s="20">
        <f>Q32+S32+U32+W32+Y32</f>
        <v>16395</v>
      </c>
      <c r="AE32" s="5" t="s">
        <v>0</v>
      </c>
      <c r="AF32" s="31">
        <f>IFERROR(B32/Q32,"N.A.")</f>
        <v>5023.8084404600804</v>
      </c>
      <c r="AG32" s="32"/>
      <c r="AH32" s="31">
        <f>IFERROR(D32/S32,"N.A.")</f>
        <v>4157.9435774309723</v>
      </c>
      <c r="AI32" s="32"/>
      <c r="AJ32" s="31">
        <f>IFERROR(F32/U32,"N.A.")</f>
        <v>10285.345345345346</v>
      </c>
      <c r="AK32" s="32"/>
      <c r="AL32" s="31">
        <f>IFERROR(H32/W32,"N.A.")</f>
        <v>3586.2522343594837</v>
      </c>
      <c r="AM32" s="32"/>
      <c r="AN32" s="31">
        <f>IFERROR(J32/Y32,"N.A.")</f>
        <v>0</v>
      </c>
      <c r="AO32" s="32"/>
      <c r="AP32" s="31">
        <f>IFERROR(L32/AA32,"N.A.")</f>
        <v>4904.0193351631597</v>
      </c>
      <c r="AQ32" s="32"/>
      <c r="AR32" s="17">
        <f>IFERROR(N32/AC32, "N.A.")</f>
        <v>4904.0193351631597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941875</v>
      </c>
      <c r="C39" s="2"/>
      <c r="D39" s="2"/>
      <c r="E39" s="2"/>
      <c r="F39" s="2"/>
      <c r="G39" s="2"/>
      <c r="H39" s="2">
        <v>1988537.9999999998</v>
      </c>
      <c r="I39" s="2"/>
      <c r="J39" s="2">
        <v>0</v>
      </c>
      <c r="K39" s="2"/>
      <c r="L39" s="1">
        <f t="shared" ref="L39:M42" si="22">B39+D39+F39+H39+J39</f>
        <v>2930413</v>
      </c>
      <c r="M39" s="12">
        <f t="shared" si="22"/>
        <v>0</v>
      </c>
      <c r="N39" s="13">
        <f>L39+M39</f>
        <v>2930413</v>
      </c>
      <c r="P39" s="3" t="s">
        <v>12</v>
      </c>
      <c r="Q39" s="2">
        <v>374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960</v>
      </c>
      <c r="X39" s="2">
        <v>0</v>
      </c>
      <c r="Y39" s="2">
        <v>286</v>
      </c>
      <c r="Z39" s="2">
        <v>0</v>
      </c>
      <c r="AA39" s="1">
        <f t="shared" ref="AA39:AB42" si="23">Q39+S39+U39+W39+Y39</f>
        <v>1620</v>
      </c>
      <c r="AB39" s="12">
        <f t="shared" si="23"/>
        <v>0</v>
      </c>
      <c r="AC39" s="13">
        <f>AA39+AB39</f>
        <v>1620</v>
      </c>
      <c r="AE39" s="3" t="s">
        <v>12</v>
      </c>
      <c r="AF39" s="2">
        <f t="shared" ref="AF39:AR42" si="24">IFERROR(B39/Q39, "N.A.")</f>
        <v>2518.3823529411766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2071.3937499999997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1808.896913580247</v>
      </c>
      <c r="AQ39" s="16" t="str">
        <f t="shared" si="24"/>
        <v>N.A.</v>
      </c>
      <c r="AR39" s="13">
        <f t="shared" si="24"/>
        <v>1808.896913580247</v>
      </c>
    </row>
    <row r="40" spans="1:44" ht="15" customHeight="1" thickBot="1" x14ac:dyDescent="0.3">
      <c r="A40" s="3" t="s">
        <v>13</v>
      </c>
      <c r="B40" s="2">
        <v>1487794.9999999998</v>
      </c>
      <c r="C40" s="2">
        <v>114380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1487794.9999999998</v>
      </c>
      <c r="M40" s="12">
        <f t="shared" si="22"/>
        <v>114380</v>
      </c>
      <c r="N40" s="13">
        <f>L40+M40</f>
        <v>1602174.9999999998</v>
      </c>
      <c r="P40" s="3" t="s">
        <v>13</v>
      </c>
      <c r="Q40" s="2">
        <v>844</v>
      </c>
      <c r="R40" s="2">
        <v>76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844</v>
      </c>
      <c r="AB40" s="12">
        <f t="shared" si="23"/>
        <v>76</v>
      </c>
      <c r="AC40" s="13">
        <f>AA40+AB40</f>
        <v>920</v>
      </c>
      <c r="AE40" s="3" t="s">
        <v>13</v>
      </c>
      <c r="AF40" s="2">
        <f t="shared" si="24"/>
        <v>1762.7902843601894</v>
      </c>
      <c r="AG40" s="2">
        <f t="shared" si="24"/>
        <v>1505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1762.7902843601894</v>
      </c>
      <c r="AQ40" s="16">
        <f t="shared" si="24"/>
        <v>1505</v>
      </c>
      <c r="AR40" s="13">
        <f t="shared" si="24"/>
        <v>1741.494565217391</v>
      </c>
    </row>
    <row r="41" spans="1:44" ht="15" customHeight="1" thickBot="1" x14ac:dyDescent="0.3">
      <c r="A41" s="3" t="s">
        <v>14</v>
      </c>
      <c r="B41" s="2">
        <v>3433219.9999999995</v>
      </c>
      <c r="C41" s="2">
        <v>11581258</v>
      </c>
      <c r="D41" s="2"/>
      <c r="E41" s="2"/>
      <c r="F41" s="2"/>
      <c r="G41" s="2"/>
      <c r="H41" s="2"/>
      <c r="I41" s="2">
        <v>670500</v>
      </c>
      <c r="J41" s="2">
        <v>0</v>
      </c>
      <c r="K41" s="2"/>
      <c r="L41" s="1">
        <f t="shared" si="22"/>
        <v>3433219.9999999995</v>
      </c>
      <c r="M41" s="12">
        <f t="shared" si="22"/>
        <v>12251758</v>
      </c>
      <c r="N41" s="13">
        <f>L41+M41</f>
        <v>15684978</v>
      </c>
      <c r="P41" s="3" t="s">
        <v>14</v>
      </c>
      <c r="Q41" s="2">
        <v>1042</v>
      </c>
      <c r="R41" s="2">
        <v>3019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298</v>
      </c>
      <c r="Y41" s="2">
        <v>214</v>
      </c>
      <c r="Z41" s="2">
        <v>0</v>
      </c>
      <c r="AA41" s="1">
        <f t="shared" si="23"/>
        <v>1256</v>
      </c>
      <c r="AB41" s="12">
        <f t="shared" si="23"/>
        <v>3317</v>
      </c>
      <c r="AC41" s="13">
        <f>AA41+AB41</f>
        <v>4573</v>
      </c>
      <c r="AE41" s="3" t="s">
        <v>14</v>
      </c>
      <c r="AF41" s="2">
        <f t="shared" si="24"/>
        <v>3294.8368522072933</v>
      </c>
      <c r="AG41" s="2">
        <f t="shared" si="24"/>
        <v>3836.1238820801591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2250</v>
      </c>
      <c r="AN41" s="2">
        <f t="shared" si="24"/>
        <v>0</v>
      </c>
      <c r="AO41" s="2" t="str">
        <f t="shared" si="24"/>
        <v>N.A.</v>
      </c>
      <c r="AP41" s="15">
        <f t="shared" si="24"/>
        <v>2733.4554140127384</v>
      </c>
      <c r="AQ41" s="16">
        <f t="shared" si="24"/>
        <v>3693.6261682242989</v>
      </c>
      <c r="AR41" s="13">
        <f t="shared" si="24"/>
        <v>3429.9099059698228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5862890</v>
      </c>
      <c r="C43" s="2">
        <v>11695638.000000002</v>
      </c>
      <c r="D43" s="2"/>
      <c r="E43" s="2"/>
      <c r="F43" s="2"/>
      <c r="G43" s="2"/>
      <c r="H43" s="2">
        <v>1988537.9999999998</v>
      </c>
      <c r="I43" s="2">
        <v>670500</v>
      </c>
      <c r="J43" s="2">
        <v>0</v>
      </c>
      <c r="K43" s="2"/>
      <c r="L43" s="1">
        <f t="shared" ref="L43" si="25">B43+D43+F43+H43+J43</f>
        <v>7851428</v>
      </c>
      <c r="M43" s="12">
        <f t="shared" ref="M43" si="26">C43+E43+G43+I43+K43</f>
        <v>12366138.000000002</v>
      </c>
      <c r="N43" s="18">
        <f>L43+M43</f>
        <v>20217566</v>
      </c>
      <c r="P43" s="4" t="s">
        <v>16</v>
      </c>
      <c r="Q43" s="2">
        <v>2260</v>
      </c>
      <c r="R43" s="2">
        <v>3095</v>
      </c>
      <c r="S43" s="2">
        <v>0</v>
      </c>
      <c r="T43" s="2">
        <v>0</v>
      </c>
      <c r="U43" s="2">
        <v>0</v>
      </c>
      <c r="V43" s="2">
        <v>0</v>
      </c>
      <c r="W43" s="2">
        <v>960</v>
      </c>
      <c r="X43" s="2">
        <v>298</v>
      </c>
      <c r="Y43" s="2">
        <v>500</v>
      </c>
      <c r="Z43" s="2">
        <v>0</v>
      </c>
      <c r="AA43" s="1">
        <f t="shared" ref="AA43" si="27">Q43+S43+U43+W43+Y43</f>
        <v>3720</v>
      </c>
      <c r="AB43" s="12">
        <f t="shared" ref="AB43" si="28">R43+T43+V43+X43+Z43</f>
        <v>3393</v>
      </c>
      <c r="AC43" s="18">
        <f>AA43+AB43</f>
        <v>7113</v>
      </c>
      <c r="AE43" s="4" t="s">
        <v>16</v>
      </c>
      <c r="AF43" s="2">
        <f t="shared" ref="AF43:AO43" si="29">IFERROR(B43/Q43, "N.A.")</f>
        <v>2594.1991150442477</v>
      </c>
      <c r="AG43" s="2">
        <f t="shared" si="29"/>
        <v>3778.8814216478195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2071.3937499999997</v>
      </c>
      <c r="AM43" s="2">
        <f t="shared" si="29"/>
        <v>2250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2110.5989247311827</v>
      </c>
      <c r="AQ43" s="16">
        <f t="shared" ref="AQ43" si="31">IFERROR(M43/AB43, "N.A.")</f>
        <v>3644.6030061892138</v>
      </c>
      <c r="AR43" s="13">
        <f t="shared" ref="AR43" si="32">IFERROR(N43/AC43, "N.A.")</f>
        <v>2842.3402221284973</v>
      </c>
    </row>
    <row r="44" spans="1:44" ht="15" customHeight="1" thickBot="1" x14ac:dyDescent="0.3">
      <c r="A44" s="5" t="s">
        <v>0</v>
      </c>
      <c r="B44" s="28">
        <f>B43+C43</f>
        <v>17558528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2659038</v>
      </c>
      <c r="I44" s="30"/>
      <c r="J44" s="28">
        <f>J43+K43</f>
        <v>0</v>
      </c>
      <c r="K44" s="30"/>
      <c r="L44" s="28">
        <f>L43+M43</f>
        <v>20217566</v>
      </c>
      <c r="M44" s="29"/>
      <c r="N44" s="19">
        <f>B44+D44+F44+H44+J44</f>
        <v>20217566</v>
      </c>
      <c r="P44" s="5" t="s">
        <v>0</v>
      </c>
      <c r="Q44" s="28">
        <f>Q43+R43</f>
        <v>5355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1258</v>
      </c>
      <c r="X44" s="30"/>
      <c r="Y44" s="28">
        <f>Y43+Z43</f>
        <v>500</v>
      </c>
      <c r="Z44" s="30"/>
      <c r="AA44" s="28">
        <f>AA43+AB43</f>
        <v>7113</v>
      </c>
      <c r="AB44" s="29"/>
      <c r="AC44" s="19">
        <f>Q44+S44+U44+W44+Y44</f>
        <v>7113</v>
      </c>
      <c r="AE44" s="5" t="s">
        <v>0</v>
      </c>
      <c r="AF44" s="31">
        <f>IFERROR(B44/Q44,"N.A.")</f>
        <v>3278.9034547152196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2113.7027027027025</v>
      </c>
      <c r="AM44" s="32"/>
      <c r="AN44" s="31">
        <f>IFERROR(J44/Y44,"N.A.")</f>
        <v>0</v>
      </c>
      <c r="AO44" s="32"/>
      <c r="AP44" s="31">
        <f>IFERROR(L44/AA44,"N.A.")</f>
        <v>2842.3402221284973</v>
      </c>
      <c r="AQ44" s="32"/>
      <c r="AR44" s="17">
        <f>IFERROR(N44/AC44, "N.A.")</f>
        <v>2842.3402221284973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88221669.999999925</v>
      </c>
      <c r="C15" s="2"/>
      <c r="D15" s="2">
        <v>60608524.000000007</v>
      </c>
      <c r="E15" s="2"/>
      <c r="F15" s="2">
        <v>73028743.000000015</v>
      </c>
      <c r="G15" s="2"/>
      <c r="H15" s="2">
        <v>176543193.99999982</v>
      </c>
      <c r="I15" s="2"/>
      <c r="J15" s="2">
        <v>0</v>
      </c>
      <c r="K15" s="2"/>
      <c r="L15" s="1">
        <f t="shared" ref="L15:M18" si="0">B15+D15+F15+H15+J15</f>
        <v>398402130.99999976</v>
      </c>
      <c r="M15" s="12">
        <f t="shared" si="0"/>
        <v>0</v>
      </c>
      <c r="N15" s="13">
        <f>L15+M15</f>
        <v>398402130.99999976</v>
      </c>
      <c r="P15" s="3" t="s">
        <v>12</v>
      </c>
      <c r="Q15" s="2">
        <v>25916</v>
      </c>
      <c r="R15" s="2">
        <v>0</v>
      </c>
      <c r="S15" s="2">
        <v>12676</v>
      </c>
      <c r="T15" s="2">
        <v>0</v>
      </c>
      <c r="U15" s="2">
        <v>11314</v>
      </c>
      <c r="V15" s="2">
        <v>0</v>
      </c>
      <c r="W15" s="2">
        <v>59156</v>
      </c>
      <c r="X15" s="2">
        <v>0</v>
      </c>
      <c r="Y15" s="2">
        <v>9944</v>
      </c>
      <c r="Z15" s="2">
        <v>0</v>
      </c>
      <c r="AA15" s="1">
        <f t="shared" ref="AA15:AB18" si="1">Q15+S15+U15+W15+Y15</f>
        <v>119006</v>
      </c>
      <c r="AB15" s="12">
        <f t="shared" si="1"/>
        <v>0</v>
      </c>
      <c r="AC15" s="13">
        <f>AA15+AB15</f>
        <v>119006</v>
      </c>
      <c r="AE15" s="3" t="s">
        <v>12</v>
      </c>
      <c r="AF15" s="2">
        <f t="shared" ref="AF15:AR18" si="2">IFERROR(B15/Q15, "N.A.")</f>
        <v>3404.1391418428743</v>
      </c>
      <c r="AG15" s="2" t="str">
        <f t="shared" si="2"/>
        <v>N.A.</v>
      </c>
      <c r="AH15" s="2">
        <f t="shared" si="2"/>
        <v>4781.3603660460722</v>
      </c>
      <c r="AI15" s="2" t="str">
        <f t="shared" si="2"/>
        <v>N.A.</v>
      </c>
      <c r="AJ15" s="2">
        <f t="shared" si="2"/>
        <v>6454.7236167580004</v>
      </c>
      <c r="AK15" s="2" t="str">
        <f t="shared" si="2"/>
        <v>N.A.</v>
      </c>
      <c r="AL15" s="2">
        <f t="shared" si="2"/>
        <v>2984.3666576509536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3347.7482731963073</v>
      </c>
      <c r="AQ15" s="16" t="str">
        <f t="shared" si="2"/>
        <v>N.A.</v>
      </c>
      <c r="AR15" s="13">
        <f t="shared" si="2"/>
        <v>3347.7482731963073</v>
      </c>
    </row>
    <row r="16" spans="1:44" ht="15" customHeight="1" thickBot="1" x14ac:dyDescent="0.3">
      <c r="A16" s="3" t="s">
        <v>13</v>
      </c>
      <c r="B16" s="2">
        <v>34719253.999999985</v>
      </c>
      <c r="C16" s="2">
        <v>3543630</v>
      </c>
      <c r="D16" s="2">
        <v>60691.000000000007</v>
      </c>
      <c r="E16" s="2"/>
      <c r="F16" s="2"/>
      <c r="G16" s="2"/>
      <c r="H16" s="2"/>
      <c r="I16" s="2"/>
      <c r="J16" s="2"/>
      <c r="K16" s="2"/>
      <c r="L16" s="1">
        <f t="shared" si="0"/>
        <v>34779944.999999985</v>
      </c>
      <c r="M16" s="12">
        <f t="shared" si="0"/>
        <v>3543630</v>
      </c>
      <c r="N16" s="13">
        <f>L16+M16</f>
        <v>38323574.999999985</v>
      </c>
      <c r="P16" s="3" t="s">
        <v>13</v>
      </c>
      <c r="Q16" s="2">
        <v>17127</v>
      </c>
      <c r="R16" s="2">
        <v>1558</v>
      </c>
      <c r="S16" s="2">
        <v>165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17292</v>
      </c>
      <c r="AB16" s="12">
        <f t="shared" si="1"/>
        <v>1558</v>
      </c>
      <c r="AC16" s="13">
        <f>AA16+AB16</f>
        <v>18850</v>
      </c>
      <c r="AE16" s="3" t="s">
        <v>13</v>
      </c>
      <c r="AF16" s="2">
        <f t="shared" si="2"/>
        <v>2027.1649442400878</v>
      </c>
      <c r="AG16" s="2">
        <f t="shared" si="2"/>
        <v>2274.4736842105262</v>
      </c>
      <c r="AH16" s="2">
        <f t="shared" si="2"/>
        <v>367.82424242424247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2011.3315405968069</v>
      </c>
      <c r="AQ16" s="16">
        <f t="shared" si="2"/>
        <v>2274.4736842105262</v>
      </c>
      <c r="AR16" s="13">
        <f t="shared" si="2"/>
        <v>2033.0809018567631</v>
      </c>
    </row>
    <row r="17" spans="1:44" ht="15" customHeight="1" thickBot="1" x14ac:dyDescent="0.3">
      <c r="A17" s="3" t="s">
        <v>14</v>
      </c>
      <c r="B17" s="2">
        <v>247339882.99999994</v>
      </c>
      <c r="C17" s="2">
        <v>1217217974.9999971</v>
      </c>
      <c r="D17" s="2">
        <v>79834648</v>
      </c>
      <c r="E17" s="2">
        <v>21271665.000000004</v>
      </c>
      <c r="F17" s="2"/>
      <c r="G17" s="2">
        <v>295813325.00000012</v>
      </c>
      <c r="H17" s="2"/>
      <c r="I17" s="2">
        <v>102772156.00000001</v>
      </c>
      <c r="J17" s="2">
        <v>0</v>
      </c>
      <c r="K17" s="2"/>
      <c r="L17" s="1">
        <f t="shared" si="0"/>
        <v>327174530.99999994</v>
      </c>
      <c r="M17" s="12">
        <f t="shared" si="0"/>
        <v>1637075120.9999971</v>
      </c>
      <c r="N17" s="13">
        <f>L17+M17</f>
        <v>1964249651.9999971</v>
      </c>
      <c r="P17" s="3" t="s">
        <v>14</v>
      </c>
      <c r="Q17" s="2">
        <v>59943</v>
      </c>
      <c r="R17" s="2">
        <v>206122</v>
      </c>
      <c r="S17" s="2">
        <v>12094</v>
      </c>
      <c r="T17" s="2">
        <v>2759</v>
      </c>
      <c r="U17" s="2">
        <v>0</v>
      </c>
      <c r="V17" s="2">
        <v>18144</v>
      </c>
      <c r="W17" s="2">
        <v>0</v>
      </c>
      <c r="X17" s="2">
        <v>15689</v>
      </c>
      <c r="Y17" s="2">
        <v>10185</v>
      </c>
      <c r="Z17" s="2">
        <v>0</v>
      </c>
      <c r="AA17" s="1">
        <f t="shared" si="1"/>
        <v>82222</v>
      </c>
      <c r="AB17" s="12">
        <f t="shared" si="1"/>
        <v>242714</v>
      </c>
      <c r="AC17" s="13">
        <f>AA17+AB17</f>
        <v>324936</v>
      </c>
      <c r="AE17" s="3" t="s">
        <v>14</v>
      </c>
      <c r="AF17" s="2">
        <f t="shared" si="2"/>
        <v>4126.251322089317</v>
      </c>
      <c r="AG17" s="2">
        <f t="shared" si="2"/>
        <v>5905.3277913080465</v>
      </c>
      <c r="AH17" s="2">
        <f t="shared" si="2"/>
        <v>6601.1781048453777</v>
      </c>
      <c r="AI17" s="2">
        <f t="shared" si="2"/>
        <v>7709.9184487133034</v>
      </c>
      <c r="AJ17" s="2" t="str">
        <f t="shared" si="2"/>
        <v>N.A.</v>
      </c>
      <c r="AK17" s="2">
        <f t="shared" si="2"/>
        <v>16303.644455467378</v>
      </c>
      <c r="AL17" s="2" t="str">
        <f t="shared" si="2"/>
        <v>N.A.</v>
      </c>
      <c r="AM17" s="2">
        <f t="shared" si="2"/>
        <v>6550.5867805468806</v>
      </c>
      <c r="AN17" s="2">
        <f t="shared" si="2"/>
        <v>0</v>
      </c>
      <c r="AO17" s="2" t="str">
        <f t="shared" si="2"/>
        <v>N.A.</v>
      </c>
      <c r="AP17" s="15">
        <f t="shared" si="2"/>
        <v>3979.1604558390691</v>
      </c>
      <c r="AQ17" s="16">
        <f t="shared" si="2"/>
        <v>6744.8730645945316</v>
      </c>
      <c r="AR17" s="13">
        <f t="shared" si="2"/>
        <v>6045.0354900657276</v>
      </c>
    </row>
    <row r="18" spans="1:44" ht="15" customHeight="1" thickBot="1" x14ac:dyDescent="0.3">
      <c r="A18" s="3" t="s">
        <v>15</v>
      </c>
      <c r="B18" s="2">
        <v>10958884.999999994</v>
      </c>
      <c r="C18" s="2">
        <v>6611992</v>
      </c>
      <c r="D18" s="2">
        <v>2405463</v>
      </c>
      <c r="E18" s="2"/>
      <c r="F18" s="2"/>
      <c r="G18" s="2">
        <v>20017844</v>
      </c>
      <c r="H18" s="2">
        <v>22108628.000000011</v>
      </c>
      <c r="I18" s="2"/>
      <c r="J18" s="2">
        <v>0</v>
      </c>
      <c r="K18" s="2"/>
      <c r="L18" s="1">
        <f t="shared" si="0"/>
        <v>35472976.000000007</v>
      </c>
      <c r="M18" s="12">
        <f t="shared" si="0"/>
        <v>26629836</v>
      </c>
      <c r="N18" s="13">
        <f>L18+M18</f>
        <v>62102812.000000007</v>
      </c>
      <c r="P18" s="3" t="s">
        <v>15</v>
      </c>
      <c r="Q18" s="2">
        <v>4750</v>
      </c>
      <c r="R18" s="2">
        <v>1275</v>
      </c>
      <c r="S18" s="2">
        <v>1188</v>
      </c>
      <c r="T18" s="2">
        <v>0</v>
      </c>
      <c r="U18" s="2">
        <v>0</v>
      </c>
      <c r="V18" s="2">
        <v>2602</v>
      </c>
      <c r="W18" s="2">
        <v>20131</v>
      </c>
      <c r="X18" s="2">
        <v>0</v>
      </c>
      <c r="Y18" s="2">
        <v>8325</v>
      </c>
      <c r="Z18" s="2">
        <v>0</v>
      </c>
      <c r="AA18" s="1">
        <f t="shared" si="1"/>
        <v>34394</v>
      </c>
      <c r="AB18" s="12">
        <f t="shared" si="1"/>
        <v>3877</v>
      </c>
      <c r="AC18" s="18">
        <f>AA18+AB18</f>
        <v>38271</v>
      </c>
      <c r="AE18" s="3" t="s">
        <v>15</v>
      </c>
      <c r="AF18" s="2">
        <f t="shared" si="2"/>
        <v>2307.1336842105252</v>
      </c>
      <c r="AG18" s="2">
        <f t="shared" si="2"/>
        <v>5185.8760784313727</v>
      </c>
      <c r="AH18" s="2">
        <f t="shared" si="2"/>
        <v>2024.8005050505051</v>
      </c>
      <c r="AI18" s="2" t="str">
        <f t="shared" si="2"/>
        <v>N.A.</v>
      </c>
      <c r="AJ18" s="2" t="str">
        <f t="shared" si="2"/>
        <v>N.A.</v>
      </c>
      <c r="AK18" s="2">
        <f t="shared" si="2"/>
        <v>7693.2528823981556</v>
      </c>
      <c r="AL18" s="2">
        <f t="shared" si="2"/>
        <v>1098.2379414832851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1031.3710530906556</v>
      </c>
      <c r="AQ18" s="16">
        <f t="shared" si="2"/>
        <v>6868.6706216146504</v>
      </c>
      <c r="AR18" s="13">
        <f t="shared" si="2"/>
        <v>1622.7120273836588</v>
      </c>
    </row>
    <row r="19" spans="1:44" ht="15" customHeight="1" thickBot="1" x14ac:dyDescent="0.3">
      <c r="A19" s="4" t="s">
        <v>16</v>
      </c>
      <c r="B19" s="2">
        <v>381239692.00000018</v>
      </c>
      <c r="C19" s="2">
        <v>1227373596.9999981</v>
      </c>
      <c r="D19" s="2">
        <v>142909326</v>
      </c>
      <c r="E19" s="2">
        <v>21271665.000000004</v>
      </c>
      <c r="F19" s="2">
        <v>73028743.000000015</v>
      </c>
      <c r="G19" s="2">
        <v>315831168.99999976</v>
      </c>
      <c r="H19" s="2">
        <v>198651821.99999997</v>
      </c>
      <c r="I19" s="2">
        <v>102772156.00000001</v>
      </c>
      <c r="J19" s="2">
        <v>0</v>
      </c>
      <c r="K19" s="2"/>
      <c r="L19" s="1">
        <f t="shared" ref="L19" si="3">B19+D19+F19+H19+J19</f>
        <v>795829583.00000024</v>
      </c>
      <c r="M19" s="12">
        <f t="shared" ref="M19" si="4">C19+E19+G19+I19+K19</f>
        <v>1667248586.9999979</v>
      </c>
      <c r="N19" s="18">
        <f>L19+M19</f>
        <v>2463078169.9999981</v>
      </c>
      <c r="P19" s="4" t="s">
        <v>16</v>
      </c>
      <c r="Q19" s="2">
        <v>107736</v>
      </c>
      <c r="R19" s="2">
        <v>208955</v>
      </c>
      <c r="S19" s="2">
        <v>26123</v>
      </c>
      <c r="T19" s="2">
        <v>2759</v>
      </c>
      <c r="U19" s="2">
        <v>11314</v>
      </c>
      <c r="V19" s="2">
        <v>20746</v>
      </c>
      <c r="W19" s="2">
        <v>79287</v>
      </c>
      <c r="X19" s="2">
        <v>15689</v>
      </c>
      <c r="Y19" s="2">
        <v>28454</v>
      </c>
      <c r="Z19" s="2">
        <v>0</v>
      </c>
      <c r="AA19" s="1">
        <f t="shared" ref="AA19" si="5">Q19+S19+U19+W19+Y19</f>
        <v>252914</v>
      </c>
      <c r="AB19" s="12">
        <f t="shared" ref="AB19" si="6">R19+T19+V19+X19+Z19</f>
        <v>248149</v>
      </c>
      <c r="AC19" s="13">
        <f>AA19+AB19</f>
        <v>501063</v>
      </c>
      <c r="AE19" s="4" t="s">
        <v>16</v>
      </c>
      <c r="AF19" s="2">
        <f t="shared" ref="AF19:AO19" si="7">IFERROR(B19/Q19, "N.A.")</f>
        <v>3538.6471745748886</v>
      </c>
      <c r="AG19" s="2">
        <f t="shared" si="7"/>
        <v>5873.8656504989021</v>
      </c>
      <c r="AH19" s="2">
        <f t="shared" si="7"/>
        <v>5470.6322397886915</v>
      </c>
      <c r="AI19" s="2">
        <f t="shared" si="7"/>
        <v>7709.9184487133034</v>
      </c>
      <c r="AJ19" s="2">
        <f t="shared" si="7"/>
        <v>6454.7236167580004</v>
      </c>
      <c r="AK19" s="2">
        <f t="shared" si="7"/>
        <v>15223.713920755798</v>
      </c>
      <c r="AL19" s="2">
        <f t="shared" si="7"/>
        <v>2505.4778463051948</v>
      </c>
      <c r="AM19" s="2">
        <f t="shared" si="7"/>
        <v>6550.5867805468806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3146.6410835303709</v>
      </c>
      <c r="AQ19" s="16">
        <f t="shared" ref="AQ19" si="9">IFERROR(M19/AB19, "N.A.")</f>
        <v>6718.7398982063105</v>
      </c>
      <c r="AR19" s="13">
        <f t="shared" ref="AR19" si="10">IFERROR(N19/AC19, "N.A.")</f>
        <v>4915.7055500006945</v>
      </c>
    </row>
    <row r="20" spans="1:44" ht="15" customHeight="1" thickBot="1" x14ac:dyDescent="0.3">
      <c r="A20" s="5" t="s">
        <v>0</v>
      </c>
      <c r="B20" s="28">
        <f>B19+C19</f>
        <v>1608613288.9999983</v>
      </c>
      <c r="C20" s="30"/>
      <c r="D20" s="28">
        <f>D19+E19</f>
        <v>164180991</v>
      </c>
      <c r="E20" s="30"/>
      <c r="F20" s="28">
        <f>F19+G19</f>
        <v>388859911.99999976</v>
      </c>
      <c r="G20" s="30"/>
      <c r="H20" s="28">
        <f>H19+I19</f>
        <v>301423978</v>
      </c>
      <c r="I20" s="30"/>
      <c r="J20" s="28">
        <f>J19+K19</f>
        <v>0</v>
      </c>
      <c r="K20" s="30"/>
      <c r="L20" s="28">
        <f>L19+M19</f>
        <v>2463078169.9999981</v>
      </c>
      <c r="M20" s="29"/>
      <c r="N20" s="19">
        <f>B20+D20+F20+H20+J20</f>
        <v>2463078169.9999981</v>
      </c>
      <c r="P20" s="5" t="s">
        <v>0</v>
      </c>
      <c r="Q20" s="28">
        <f>Q19+R19</f>
        <v>316691</v>
      </c>
      <c r="R20" s="30"/>
      <c r="S20" s="28">
        <f>S19+T19</f>
        <v>28882</v>
      </c>
      <c r="T20" s="30"/>
      <c r="U20" s="28">
        <f>U19+V19</f>
        <v>32060</v>
      </c>
      <c r="V20" s="30"/>
      <c r="W20" s="28">
        <f>W19+X19</f>
        <v>94976</v>
      </c>
      <c r="X20" s="30"/>
      <c r="Y20" s="28">
        <f>Y19+Z19</f>
        <v>28454</v>
      </c>
      <c r="Z20" s="30"/>
      <c r="AA20" s="28">
        <f>AA19+AB19</f>
        <v>501063</v>
      </c>
      <c r="AB20" s="30"/>
      <c r="AC20" s="20">
        <f>Q20+S20+U20+W20+Y20</f>
        <v>501063</v>
      </c>
      <c r="AE20" s="5" t="s">
        <v>0</v>
      </c>
      <c r="AF20" s="31">
        <f>IFERROR(B20/Q20,"N.A.")</f>
        <v>5079.4411239978353</v>
      </c>
      <c r="AG20" s="32"/>
      <c r="AH20" s="31">
        <f>IFERROR(D20/S20,"N.A.")</f>
        <v>5684.5436950349695</v>
      </c>
      <c r="AI20" s="32"/>
      <c r="AJ20" s="31">
        <f>IFERROR(F20/U20,"N.A.")</f>
        <v>12129.13013100436</v>
      </c>
      <c r="AK20" s="32"/>
      <c r="AL20" s="31">
        <f>IFERROR(H20/W20,"N.A.")</f>
        <v>3173.685752190027</v>
      </c>
      <c r="AM20" s="32"/>
      <c r="AN20" s="31">
        <f>IFERROR(J20/Y20,"N.A.")</f>
        <v>0</v>
      </c>
      <c r="AO20" s="32"/>
      <c r="AP20" s="31">
        <f>IFERROR(L20/AA20,"N.A.")</f>
        <v>4915.7055500006945</v>
      </c>
      <c r="AQ20" s="32"/>
      <c r="AR20" s="17">
        <f>IFERROR(N20/AC20, "N.A.")</f>
        <v>4915.7055500006945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78058843.000000015</v>
      </c>
      <c r="C27" s="2"/>
      <c r="D27" s="2">
        <v>59355296.000000007</v>
      </c>
      <c r="E27" s="2"/>
      <c r="F27" s="2">
        <v>65997657.999999985</v>
      </c>
      <c r="G27" s="2"/>
      <c r="H27" s="2">
        <v>112052470.99999996</v>
      </c>
      <c r="I27" s="2"/>
      <c r="J27" s="2">
        <v>0</v>
      </c>
      <c r="K27" s="2"/>
      <c r="L27" s="1">
        <f t="shared" ref="L27:M30" si="11">B27+D27+F27+H27+J27</f>
        <v>315464267.99999994</v>
      </c>
      <c r="M27" s="12">
        <f t="shared" si="11"/>
        <v>0</v>
      </c>
      <c r="N27" s="13">
        <f>L27+M27</f>
        <v>315464267.99999994</v>
      </c>
      <c r="P27" s="3" t="s">
        <v>12</v>
      </c>
      <c r="Q27" s="2">
        <v>21587</v>
      </c>
      <c r="R27" s="2">
        <v>0</v>
      </c>
      <c r="S27" s="2">
        <v>11323</v>
      </c>
      <c r="T27" s="2">
        <v>0</v>
      </c>
      <c r="U27" s="2">
        <v>9377</v>
      </c>
      <c r="V27" s="2">
        <v>0</v>
      </c>
      <c r="W27" s="2">
        <v>26847</v>
      </c>
      <c r="X27" s="2">
        <v>0</v>
      </c>
      <c r="Y27" s="2">
        <v>2315</v>
      </c>
      <c r="Z27" s="2">
        <v>0</v>
      </c>
      <c r="AA27" s="1">
        <f t="shared" ref="AA27:AB30" si="12">Q27+S27+U27+W27+Y27</f>
        <v>71449</v>
      </c>
      <c r="AB27" s="12">
        <f t="shared" si="12"/>
        <v>0</v>
      </c>
      <c r="AC27" s="13">
        <f>AA27+AB27</f>
        <v>71449</v>
      </c>
      <c r="AE27" s="3" t="s">
        <v>12</v>
      </c>
      <c r="AF27" s="2">
        <f t="shared" ref="AF27:AR30" si="13">IFERROR(B27/Q27, "N.A.")</f>
        <v>3616.0116273683243</v>
      </c>
      <c r="AG27" s="2" t="str">
        <f t="shared" si="13"/>
        <v>N.A.</v>
      </c>
      <c r="AH27" s="2">
        <f t="shared" si="13"/>
        <v>5242.0114810562582</v>
      </c>
      <c r="AI27" s="2" t="str">
        <f t="shared" si="13"/>
        <v>N.A.</v>
      </c>
      <c r="AJ27" s="2">
        <f t="shared" si="13"/>
        <v>7038.2486936120276</v>
      </c>
      <c r="AK27" s="2" t="str">
        <f t="shared" si="13"/>
        <v>N.A.</v>
      </c>
      <c r="AL27" s="2">
        <f t="shared" si="13"/>
        <v>4173.7427273065878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4415.2369942196519</v>
      </c>
      <c r="AQ27" s="16" t="str">
        <f t="shared" si="13"/>
        <v>N.A.</v>
      </c>
      <c r="AR27" s="13">
        <f t="shared" si="13"/>
        <v>4415.2369942196519</v>
      </c>
    </row>
    <row r="28" spans="1:44" ht="15" customHeight="1" thickBot="1" x14ac:dyDescent="0.3">
      <c r="A28" s="3" t="s">
        <v>13</v>
      </c>
      <c r="B28" s="2">
        <v>3583765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3583765</v>
      </c>
      <c r="M28" s="12">
        <f t="shared" si="11"/>
        <v>0</v>
      </c>
      <c r="N28" s="13">
        <f>L28+M28</f>
        <v>3583765</v>
      </c>
      <c r="P28" s="3" t="s">
        <v>13</v>
      </c>
      <c r="Q28" s="2">
        <v>1093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1093</v>
      </c>
      <c r="AB28" s="12">
        <f t="shared" si="12"/>
        <v>0</v>
      </c>
      <c r="AC28" s="13">
        <f>AA28+AB28</f>
        <v>1093</v>
      </c>
      <c r="AE28" s="3" t="s">
        <v>13</v>
      </c>
      <c r="AF28" s="2">
        <f t="shared" si="13"/>
        <v>3278.8334858188473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3278.8334858188473</v>
      </c>
      <c r="AQ28" s="16" t="str">
        <f t="shared" si="13"/>
        <v>N.A.</v>
      </c>
      <c r="AR28" s="13">
        <f t="shared" si="13"/>
        <v>3278.8334858188473</v>
      </c>
    </row>
    <row r="29" spans="1:44" ht="15" customHeight="1" thickBot="1" x14ac:dyDescent="0.3">
      <c r="A29" s="3" t="s">
        <v>14</v>
      </c>
      <c r="B29" s="2">
        <v>177478816.99999997</v>
      </c>
      <c r="C29" s="2">
        <v>845243546.99999893</v>
      </c>
      <c r="D29" s="2">
        <v>53475430.999999978</v>
      </c>
      <c r="E29" s="2">
        <v>19659060</v>
      </c>
      <c r="F29" s="2"/>
      <c r="G29" s="2">
        <v>219715299.99999994</v>
      </c>
      <c r="H29" s="2"/>
      <c r="I29" s="2">
        <v>71173064</v>
      </c>
      <c r="J29" s="2">
        <v>0</v>
      </c>
      <c r="K29" s="2"/>
      <c r="L29" s="1">
        <f t="shared" si="11"/>
        <v>230954247.99999994</v>
      </c>
      <c r="M29" s="12">
        <f t="shared" si="11"/>
        <v>1155790970.9999988</v>
      </c>
      <c r="N29" s="13">
        <f>L29+M29</f>
        <v>1386745218.9999988</v>
      </c>
      <c r="P29" s="3" t="s">
        <v>14</v>
      </c>
      <c r="Q29" s="2">
        <v>38111</v>
      </c>
      <c r="R29" s="2">
        <v>136524</v>
      </c>
      <c r="S29" s="2">
        <v>8820</v>
      </c>
      <c r="T29" s="2">
        <v>2266</v>
      </c>
      <c r="U29" s="2">
        <v>0</v>
      </c>
      <c r="V29" s="2">
        <v>13491</v>
      </c>
      <c r="W29" s="2">
        <v>0</v>
      </c>
      <c r="X29" s="2">
        <v>9525</v>
      </c>
      <c r="Y29" s="2">
        <v>3927</v>
      </c>
      <c r="Z29" s="2">
        <v>0</v>
      </c>
      <c r="AA29" s="1">
        <f t="shared" si="12"/>
        <v>50858</v>
      </c>
      <c r="AB29" s="12">
        <f t="shared" si="12"/>
        <v>161806</v>
      </c>
      <c r="AC29" s="13">
        <f>AA29+AB29</f>
        <v>212664</v>
      </c>
      <c r="AE29" s="3" t="s">
        <v>14</v>
      </c>
      <c r="AF29" s="2">
        <f t="shared" si="13"/>
        <v>4656.8921571199908</v>
      </c>
      <c r="AG29" s="2">
        <f t="shared" si="13"/>
        <v>6191.1718598927582</v>
      </c>
      <c r="AH29" s="2">
        <f t="shared" si="13"/>
        <v>6062.9740362811763</v>
      </c>
      <c r="AI29" s="2">
        <f t="shared" si="13"/>
        <v>8675.6663724624887</v>
      </c>
      <c r="AJ29" s="2" t="str">
        <f t="shared" si="13"/>
        <v>N.A.</v>
      </c>
      <c r="AK29" s="2">
        <f t="shared" si="13"/>
        <v>16286.064783930024</v>
      </c>
      <c r="AL29" s="2" t="str">
        <f t="shared" si="13"/>
        <v>N.A.</v>
      </c>
      <c r="AM29" s="2">
        <f t="shared" si="13"/>
        <v>7472.2376902887136</v>
      </c>
      <c r="AN29" s="2">
        <f t="shared" si="13"/>
        <v>0</v>
      </c>
      <c r="AO29" s="2" t="str">
        <f t="shared" si="13"/>
        <v>N.A.</v>
      </c>
      <c r="AP29" s="15">
        <f t="shared" si="13"/>
        <v>4541.158677100947</v>
      </c>
      <c r="AQ29" s="16">
        <f t="shared" si="13"/>
        <v>7143.0662089168436</v>
      </c>
      <c r="AR29" s="13">
        <f t="shared" si="13"/>
        <v>6520.8273097468254</v>
      </c>
    </row>
    <row r="30" spans="1:44" ht="15" customHeight="1" thickBot="1" x14ac:dyDescent="0.3">
      <c r="A30" s="3" t="s">
        <v>15</v>
      </c>
      <c r="B30" s="2">
        <v>10790755</v>
      </c>
      <c r="C30" s="2">
        <v>6452031.9999999991</v>
      </c>
      <c r="D30" s="2">
        <v>2328063.0000000005</v>
      </c>
      <c r="E30" s="2"/>
      <c r="F30" s="2"/>
      <c r="G30" s="2">
        <v>16692482.000000004</v>
      </c>
      <c r="H30" s="2">
        <v>21689039.999999993</v>
      </c>
      <c r="I30" s="2"/>
      <c r="J30" s="2">
        <v>0</v>
      </c>
      <c r="K30" s="2"/>
      <c r="L30" s="1">
        <f t="shared" si="11"/>
        <v>34807857.999999993</v>
      </c>
      <c r="M30" s="12">
        <f t="shared" si="11"/>
        <v>23144514.000000004</v>
      </c>
      <c r="N30" s="13">
        <f>L30+M30</f>
        <v>57952372</v>
      </c>
      <c r="P30" s="3" t="s">
        <v>15</v>
      </c>
      <c r="Q30" s="2">
        <v>4584</v>
      </c>
      <c r="R30" s="2">
        <v>1213</v>
      </c>
      <c r="S30" s="2">
        <v>1113</v>
      </c>
      <c r="T30" s="2">
        <v>0</v>
      </c>
      <c r="U30" s="2">
        <v>0</v>
      </c>
      <c r="V30" s="2">
        <v>2430</v>
      </c>
      <c r="W30" s="2">
        <v>19209</v>
      </c>
      <c r="X30" s="2">
        <v>0</v>
      </c>
      <c r="Y30" s="2">
        <v>5521</v>
      </c>
      <c r="Z30" s="2">
        <v>0</v>
      </c>
      <c r="AA30" s="1">
        <f t="shared" si="12"/>
        <v>30427</v>
      </c>
      <c r="AB30" s="12">
        <f t="shared" si="12"/>
        <v>3643</v>
      </c>
      <c r="AC30" s="18">
        <f>AA30+AB30</f>
        <v>34070</v>
      </c>
      <c r="AE30" s="3" t="s">
        <v>15</v>
      </c>
      <c r="AF30" s="2">
        <f t="shared" si="13"/>
        <v>2354.0041448516581</v>
      </c>
      <c r="AG30" s="2">
        <f t="shared" si="13"/>
        <v>5319.0700741962073</v>
      </c>
      <c r="AH30" s="2">
        <f t="shared" si="13"/>
        <v>2091.7008086253372</v>
      </c>
      <c r="AI30" s="2" t="str">
        <f t="shared" si="13"/>
        <v>N.A.</v>
      </c>
      <c r="AJ30" s="2" t="str">
        <f t="shared" si="13"/>
        <v>N.A.</v>
      </c>
      <c r="AK30" s="2">
        <f t="shared" si="13"/>
        <v>6869.3341563786025</v>
      </c>
      <c r="AL30" s="2">
        <f t="shared" si="13"/>
        <v>1129.1082305169448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1143.9792947053602</v>
      </c>
      <c r="AQ30" s="16">
        <f t="shared" si="13"/>
        <v>6353.1468569860017</v>
      </c>
      <c r="AR30" s="13">
        <f t="shared" si="13"/>
        <v>1700.979512767831</v>
      </c>
    </row>
    <row r="31" spans="1:44" ht="15" customHeight="1" thickBot="1" x14ac:dyDescent="0.3">
      <c r="A31" s="4" t="s">
        <v>16</v>
      </c>
      <c r="B31" s="2">
        <v>269912180.00000048</v>
      </c>
      <c r="C31" s="2">
        <v>851695578.9999994</v>
      </c>
      <c r="D31" s="2">
        <v>115158790.00000003</v>
      </c>
      <c r="E31" s="2">
        <v>19659060</v>
      </c>
      <c r="F31" s="2">
        <v>65997657.999999985</v>
      </c>
      <c r="G31" s="2">
        <v>236407782</v>
      </c>
      <c r="H31" s="2">
        <v>133741511.00000006</v>
      </c>
      <c r="I31" s="2">
        <v>71173064</v>
      </c>
      <c r="J31" s="2">
        <v>0</v>
      </c>
      <c r="K31" s="2"/>
      <c r="L31" s="1">
        <f t="shared" ref="L31" si="14">B31+D31+F31+H31+J31</f>
        <v>584810139.00000048</v>
      </c>
      <c r="M31" s="12">
        <f t="shared" ref="M31" si="15">C31+E31+G31+I31+K31</f>
        <v>1178935484.9999995</v>
      </c>
      <c r="N31" s="18">
        <f>L31+M31</f>
        <v>1763745624</v>
      </c>
      <c r="P31" s="4" t="s">
        <v>16</v>
      </c>
      <c r="Q31" s="2">
        <v>65375</v>
      </c>
      <c r="R31" s="2">
        <v>137737</v>
      </c>
      <c r="S31" s="2">
        <v>21256</v>
      </c>
      <c r="T31" s="2">
        <v>2266</v>
      </c>
      <c r="U31" s="2">
        <v>9377</v>
      </c>
      <c r="V31" s="2">
        <v>15921</v>
      </c>
      <c r="W31" s="2">
        <v>46056</v>
      </c>
      <c r="X31" s="2">
        <v>9525</v>
      </c>
      <c r="Y31" s="2">
        <v>11763</v>
      </c>
      <c r="Z31" s="2">
        <v>0</v>
      </c>
      <c r="AA31" s="1">
        <f t="shared" ref="AA31" si="16">Q31+S31+U31+W31+Y31</f>
        <v>153827</v>
      </c>
      <c r="AB31" s="12">
        <f t="shared" ref="AB31" si="17">R31+T31+V31+X31+Z31</f>
        <v>165449</v>
      </c>
      <c r="AC31" s="13">
        <f>AA31+AB31</f>
        <v>319276</v>
      </c>
      <c r="AE31" s="4" t="s">
        <v>16</v>
      </c>
      <c r="AF31" s="2">
        <f t="shared" ref="AF31:AO31" si="18">IFERROR(B31/Q31, "N.A.")</f>
        <v>4128.675793499051</v>
      </c>
      <c r="AG31" s="2">
        <f t="shared" si="18"/>
        <v>6183.4915745224553</v>
      </c>
      <c r="AH31" s="2">
        <f t="shared" si="18"/>
        <v>5417.7074708317668</v>
      </c>
      <c r="AI31" s="2">
        <f t="shared" si="18"/>
        <v>8675.6663724624887</v>
      </c>
      <c r="AJ31" s="2">
        <f t="shared" si="18"/>
        <v>7038.2486936120276</v>
      </c>
      <c r="AK31" s="2">
        <f t="shared" si="18"/>
        <v>14848.80233653665</v>
      </c>
      <c r="AL31" s="2">
        <f t="shared" si="18"/>
        <v>2903.8889829772465</v>
      </c>
      <c r="AM31" s="2">
        <f t="shared" si="18"/>
        <v>7472.2376902887136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3801.7392200328973</v>
      </c>
      <c r="AQ31" s="16">
        <f t="shared" ref="AQ31" si="20">IFERROR(M31/AB31, "N.A.")</f>
        <v>7125.6730775042433</v>
      </c>
      <c r="AR31" s="13">
        <f t="shared" ref="AR31" si="21">IFERROR(N31/AC31, "N.A.")</f>
        <v>5524.2035856124485</v>
      </c>
    </row>
    <row r="32" spans="1:44" ht="15" customHeight="1" thickBot="1" x14ac:dyDescent="0.3">
      <c r="A32" s="5" t="s">
        <v>0</v>
      </c>
      <c r="B32" s="28">
        <f>B31+C31</f>
        <v>1121607759</v>
      </c>
      <c r="C32" s="30"/>
      <c r="D32" s="28">
        <f>D31+E31</f>
        <v>134817850.00000003</v>
      </c>
      <c r="E32" s="30"/>
      <c r="F32" s="28">
        <f>F31+G31</f>
        <v>302405440</v>
      </c>
      <c r="G32" s="30"/>
      <c r="H32" s="28">
        <f>H31+I31</f>
        <v>204914575.00000006</v>
      </c>
      <c r="I32" s="30"/>
      <c r="J32" s="28">
        <f>J31+K31</f>
        <v>0</v>
      </c>
      <c r="K32" s="30"/>
      <c r="L32" s="28">
        <f>L31+M31</f>
        <v>1763745624</v>
      </c>
      <c r="M32" s="29"/>
      <c r="N32" s="19">
        <f>B32+D32+F32+H32+J32</f>
        <v>1763745624</v>
      </c>
      <c r="P32" s="5" t="s">
        <v>0</v>
      </c>
      <c r="Q32" s="28">
        <f>Q31+R31</f>
        <v>203112</v>
      </c>
      <c r="R32" s="30"/>
      <c r="S32" s="28">
        <f>S31+T31</f>
        <v>23522</v>
      </c>
      <c r="T32" s="30"/>
      <c r="U32" s="28">
        <f>U31+V31</f>
        <v>25298</v>
      </c>
      <c r="V32" s="30"/>
      <c r="W32" s="28">
        <f>W31+X31</f>
        <v>55581</v>
      </c>
      <c r="X32" s="30"/>
      <c r="Y32" s="28">
        <f>Y31+Z31</f>
        <v>11763</v>
      </c>
      <c r="Z32" s="30"/>
      <c r="AA32" s="28">
        <f>AA31+AB31</f>
        <v>319276</v>
      </c>
      <c r="AB32" s="30"/>
      <c r="AC32" s="20">
        <f>Q32+S32+U32+W32+Y32</f>
        <v>319276</v>
      </c>
      <c r="AE32" s="5" t="s">
        <v>0</v>
      </c>
      <c r="AF32" s="31">
        <f>IFERROR(B32/Q32,"N.A.")</f>
        <v>5522.1146904171101</v>
      </c>
      <c r="AG32" s="32"/>
      <c r="AH32" s="31">
        <f>IFERROR(D32/S32,"N.A.")</f>
        <v>5731.5640676813209</v>
      </c>
      <c r="AI32" s="32"/>
      <c r="AJ32" s="31">
        <f>IFERROR(F32/U32,"N.A.")</f>
        <v>11953.729148549293</v>
      </c>
      <c r="AK32" s="32"/>
      <c r="AL32" s="31">
        <f>IFERROR(H32/W32,"N.A.")</f>
        <v>3686.773807596122</v>
      </c>
      <c r="AM32" s="32"/>
      <c r="AN32" s="31">
        <f>IFERROR(J32/Y32,"N.A.")</f>
        <v>0</v>
      </c>
      <c r="AO32" s="32"/>
      <c r="AP32" s="31">
        <f>IFERROR(L32/AA32,"N.A.")</f>
        <v>5524.2035856124485</v>
      </c>
      <c r="AQ32" s="32"/>
      <c r="AR32" s="17">
        <f>IFERROR(N32/AC32, "N.A.")</f>
        <v>5524.2035856124485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10162827.000000002</v>
      </c>
      <c r="C39" s="2"/>
      <c r="D39" s="2">
        <v>1253228</v>
      </c>
      <c r="E39" s="2"/>
      <c r="F39" s="2">
        <v>7031085</v>
      </c>
      <c r="G39" s="2"/>
      <c r="H39" s="2">
        <v>64490722.999999963</v>
      </c>
      <c r="I39" s="2"/>
      <c r="J39" s="2">
        <v>0</v>
      </c>
      <c r="K39" s="2"/>
      <c r="L39" s="1">
        <f t="shared" ref="L39:M42" si="22">B39+D39+F39+H39+J39</f>
        <v>82937862.99999997</v>
      </c>
      <c r="M39" s="12">
        <f t="shared" si="22"/>
        <v>0</v>
      </c>
      <c r="N39" s="13">
        <f>L39+M39</f>
        <v>82937862.99999997</v>
      </c>
      <c r="P39" s="3" t="s">
        <v>12</v>
      </c>
      <c r="Q39" s="2">
        <v>4329</v>
      </c>
      <c r="R39" s="2">
        <v>0</v>
      </c>
      <c r="S39" s="2">
        <v>1353</v>
      </c>
      <c r="T39" s="2">
        <v>0</v>
      </c>
      <c r="U39" s="2">
        <v>1937</v>
      </c>
      <c r="V39" s="2">
        <v>0</v>
      </c>
      <c r="W39" s="2">
        <v>32309</v>
      </c>
      <c r="X39" s="2">
        <v>0</v>
      </c>
      <c r="Y39" s="2">
        <v>7629</v>
      </c>
      <c r="Z39" s="2">
        <v>0</v>
      </c>
      <c r="AA39" s="1">
        <f t="shared" ref="AA39:AB42" si="23">Q39+S39+U39+W39+Y39</f>
        <v>47557</v>
      </c>
      <c r="AB39" s="12">
        <f t="shared" si="23"/>
        <v>0</v>
      </c>
      <c r="AC39" s="13">
        <f>AA39+AB39</f>
        <v>47557</v>
      </c>
      <c r="AE39" s="3" t="s">
        <v>12</v>
      </c>
      <c r="AF39" s="2">
        <f t="shared" ref="AF39:AR42" si="24">IFERROR(B39/Q39, "N.A.")</f>
        <v>2347.6153846153852</v>
      </c>
      <c r="AG39" s="2" t="str">
        <f t="shared" si="24"/>
        <v>N.A.</v>
      </c>
      <c r="AH39" s="2">
        <f t="shared" si="24"/>
        <v>926.25868440502586</v>
      </c>
      <c r="AI39" s="2" t="str">
        <f t="shared" si="24"/>
        <v>N.A.</v>
      </c>
      <c r="AJ39" s="2">
        <f t="shared" si="24"/>
        <v>3629.8838409912237</v>
      </c>
      <c r="AK39" s="2" t="str">
        <f t="shared" si="24"/>
        <v>N.A.</v>
      </c>
      <c r="AL39" s="2">
        <f t="shared" si="24"/>
        <v>1996.0606332600812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1743.9675126690072</v>
      </c>
      <c r="AQ39" s="16" t="str">
        <f t="shared" si="24"/>
        <v>N.A.</v>
      </c>
      <c r="AR39" s="13">
        <f t="shared" si="24"/>
        <v>1743.9675126690072</v>
      </c>
    </row>
    <row r="40" spans="1:44" ht="15" customHeight="1" thickBot="1" x14ac:dyDescent="0.3">
      <c r="A40" s="3" t="s">
        <v>13</v>
      </c>
      <c r="B40" s="2">
        <v>31135488.999999993</v>
      </c>
      <c r="C40" s="2">
        <v>3543630</v>
      </c>
      <c r="D40" s="2">
        <v>60691.000000000007</v>
      </c>
      <c r="E40" s="2"/>
      <c r="F40" s="2"/>
      <c r="G40" s="2"/>
      <c r="H40" s="2"/>
      <c r="I40" s="2"/>
      <c r="J40" s="2"/>
      <c r="K40" s="2"/>
      <c r="L40" s="1">
        <f t="shared" si="22"/>
        <v>31196179.999999993</v>
      </c>
      <c r="M40" s="12">
        <f t="shared" si="22"/>
        <v>3543630</v>
      </c>
      <c r="N40" s="13">
        <f>L40+M40</f>
        <v>34739809.999999993</v>
      </c>
      <c r="P40" s="3" t="s">
        <v>13</v>
      </c>
      <c r="Q40" s="2">
        <v>16034</v>
      </c>
      <c r="R40" s="2">
        <v>1558</v>
      </c>
      <c r="S40" s="2">
        <v>165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16199</v>
      </c>
      <c r="AB40" s="12">
        <f t="shared" si="23"/>
        <v>1558</v>
      </c>
      <c r="AC40" s="13">
        <f>AA40+AB40</f>
        <v>17757</v>
      </c>
      <c r="AE40" s="3" t="s">
        <v>13</v>
      </c>
      <c r="AF40" s="2">
        <f t="shared" si="24"/>
        <v>1941.8416489958834</v>
      </c>
      <c r="AG40" s="2">
        <f t="shared" si="24"/>
        <v>2274.4736842105262</v>
      </c>
      <c r="AH40" s="2">
        <f t="shared" si="24"/>
        <v>367.82424242424247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1925.8090005555894</v>
      </c>
      <c r="AQ40" s="16">
        <f t="shared" si="24"/>
        <v>2274.4736842105262</v>
      </c>
      <c r="AR40" s="13">
        <f t="shared" si="24"/>
        <v>1956.4008560004502</v>
      </c>
    </row>
    <row r="41" spans="1:44" ht="15" customHeight="1" thickBot="1" x14ac:dyDescent="0.3">
      <c r="A41" s="3" t="s">
        <v>14</v>
      </c>
      <c r="B41" s="2">
        <v>69861066</v>
      </c>
      <c r="C41" s="2">
        <v>371974427.99999976</v>
      </c>
      <c r="D41" s="2">
        <v>26359216.999999996</v>
      </c>
      <c r="E41" s="2">
        <v>1612605</v>
      </c>
      <c r="F41" s="2"/>
      <c r="G41" s="2">
        <v>76098025</v>
      </c>
      <c r="H41" s="2"/>
      <c r="I41" s="2">
        <v>31599092.000000007</v>
      </c>
      <c r="J41" s="2">
        <v>0</v>
      </c>
      <c r="K41" s="2"/>
      <c r="L41" s="1">
        <f t="shared" si="22"/>
        <v>96220283</v>
      </c>
      <c r="M41" s="12">
        <f t="shared" si="22"/>
        <v>481284149.99999976</v>
      </c>
      <c r="N41" s="13">
        <f>L41+M41</f>
        <v>577504432.99999976</v>
      </c>
      <c r="P41" s="3" t="s">
        <v>14</v>
      </c>
      <c r="Q41" s="2">
        <v>21832</v>
      </c>
      <c r="R41" s="2">
        <v>69598</v>
      </c>
      <c r="S41" s="2">
        <v>3274</v>
      </c>
      <c r="T41" s="2">
        <v>493</v>
      </c>
      <c r="U41" s="2">
        <v>0</v>
      </c>
      <c r="V41" s="2">
        <v>4653</v>
      </c>
      <c r="W41" s="2">
        <v>0</v>
      </c>
      <c r="X41" s="2">
        <v>6164</v>
      </c>
      <c r="Y41" s="2">
        <v>6258</v>
      </c>
      <c r="Z41" s="2">
        <v>0</v>
      </c>
      <c r="AA41" s="1">
        <f t="shared" si="23"/>
        <v>31364</v>
      </c>
      <c r="AB41" s="12">
        <f t="shared" si="23"/>
        <v>80908</v>
      </c>
      <c r="AC41" s="13">
        <f>AA41+AB41</f>
        <v>112272</v>
      </c>
      <c r="AE41" s="3" t="s">
        <v>14</v>
      </c>
      <c r="AF41" s="2">
        <f t="shared" si="24"/>
        <v>3199.9388970318796</v>
      </c>
      <c r="AG41" s="2">
        <f t="shared" si="24"/>
        <v>5344.613753268769</v>
      </c>
      <c r="AH41" s="2">
        <f t="shared" si="24"/>
        <v>8051.074221136224</v>
      </c>
      <c r="AI41" s="2">
        <f t="shared" si="24"/>
        <v>3271.0040567951319</v>
      </c>
      <c r="AJ41" s="2" t="str">
        <f t="shared" si="24"/>
        <v>N.A.</v>
      </c>
      <c r="AK41" s="2">
        <f t="shared" si="24"/>
        <v>16354.615301955728</v>
      </c>
      <c r="AL41" s="2" t="str">
        <f t="shared" si="24"/>
        <v>N.A.</v>
      </c>
      <c r="AM41" s="2">
        <f t="shared" si="24"/>
        <v>5126.3939000648943</v>
      </c>
      <c r="AN41" s="2">
        <f t="shared" si="24"/>
        <v>0</v>
      </c>
      <c r="AO41" s="2" t="str">
        <f t="shared" si="24"/>
        <v>N.A.</v>
      </c>
      <c r="AP41" s="15">
        <f t="shared" si="24"/>
        <v>3067.8575117969649</v>
      </c>
      <c r="AQ41" s="16">
        <f t="shared" si="24"/>
        <v>5948.535991496512</v>
      </c>
      <c r="AR41" s="13">
        <f t="shared" si="24"/>
        <v>5143.7975007125533</v>
      </c>
    </row>
    <row r="42" spans="1:44" ht="15" customHeight="1" thickBot="1" x14ac:dyDescent="0.3">
      <c r="A42" s="3" t="s">
        <v>15</v>
      </c>
      <c r="B42" s="2">
        <v>168130</v>
      </c>
      <c r="C42" s="2">
        <v>159960</v>
      </c>
      <c r="D42" s="2">
        <v>77400</v>
      </c>
      <c r="E42" s="2"/>
      <c r="F42" s="2"/>
      <c r="G42" s="2">
        <v>3325362</v>
      </c>
      <c r="H42" s="2">
        <v>419588</v>
      </c>
      <c r="I42" s="2"/>
      <c r="J42" s="2">
        <v>0</v>
      </c>
      <c r="K42" s="2"/>
      <c r="L42" s="1">
        <f t="shared" si="22"/>
        <v>665118</v>
      </c>
      <c r="M42" s="12">
        <f t="shared" si="22"/>
        <v>3485322</v>
      </c>
      <c r="N42" s="13">
        <f>L42+M42</f>
        <v>4150440</v>
      </c>
      <c r="P42" s="3" t="s">
        <v>15</v>
      </c>
      <c r="Q42" s="2">
        <v>166</v>
      </c>
      <c r="R42" s="2">
        <v>62</v>
      </c>
      <c r="S42" s="2">
        <v>75</v>
      </c>
      <c r="T42" s="2">
        <v>0</v>
      </c>
      <c r="U42" s="2">
        <v>0</v>
      </c>
      <c r="V42" s="2">
        <v>172</v>
      </c>
      <c r="W42" s="2">
        <v>922</v>
      </c>
      <c r="X42" s="2">
        <v>0</v>
      </c>
      <c r="Y42" s="2">
        <v>2804</v>
      </c>
      <c r="Z42" s="2">
        <v>0</v>
      </c>
      <c r="AA42" s="1">
        <f t="shared" si="23"/>
        <v>3967</v>
      </c>
      <c r="AB42" s="12">
        <f t="shared" si="23"/>
        <v>234</v>
      </c>
      <c r="AC42" s="13">
        <f>AA42+AB42</f>
        <v>4201</v>
      </c>
      <c r="AE42" s="3" t="s">
        <v>15</v>
      </c>
      <c r="AF42" s="2">
        <f t="shared" si="24"/>
        <v>1012.8313253012049</v>
      </c>
      <c r="AG42" s="2">
        <f t="shared" si="24"/>
        <v>2580</v>
      </c>
      <c r="AH42" s="2">
        <f t="shared" si="24"/>
        <v>1032</v>
      </c>
      <c r="AI42" s="2" t="str">
        <f t="shared" si="24"/>
        <v>N.A.</v>
      </c>
      <c r="AJ42" s="2" t="str">
        <f t="shared" si="24"/>
        <v>N.A.</v>
      </c>
      <c r="AK42" s="2">
        <f t="shared" si="24"/>
        <v>19333.5</v>
      </c>
      <c r="AL42" s="2">
        <f t="shared" si="24"/>
        <v>455.08459869848156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167.66271741870432</v>
      </c>
      <c r="AQ42" s="16">
        <f t="shared" si="24"/>
        <v>14894.538461538461</v>
      </c>
      <c r="AR42" s="13">
        <f t="shared" si="24"/>
        <v>987.96477029278742</v>
      </c>
    </row>
    <row r="43" spans="1:44" ht="15" customHeight="1" thickBot="1" x14ac:dyDescent="0.3">
      <c r="A43" s="4" t="s">
        <v>16</v>
      </c>
      <c r="B43" s="2">
        <v>111327512.00000006</v>
      </c>
      <c r="C43" s="2">
        <v>375678018.00000048</v>
      </c>
      <c r="D43" s="2">
        <v>27750536.000000007</v>
      </c>
      <c r="E43" s="2">
        <v>1612605</v>
      </c>
      <c r="F43" s="2">
        <v>7031085</v>
      </c>
      <c r="G43" s="2">
        <v>79423387</v>
      </c>
      <c r="H43" s="2">
        <v>64910311</v>
      </c>
      <c r="I43" s="2">
        <v>31599092.000000007</v>
      </c>
      <c r="J43" s="2">
        <v>0</v>
      </c>
      <c r="K43" s="2"/>
      <c r="L43" s="1">
        <f t="shared" ref="L43" si="25">B43+D43+F43+H43+J43</f>
        <v>211019444.00000006</v>
      </c>
      <c r="M43" s="12">
        <f t="shared" ref="M43" si="26">C43+E43+G43+I43+K43</f>
        <v>488313102.00000048</v>
      </c>
      <c r="N43" s="18">
        <f>L43+M43</f>
        <v>699332546.00000048</v>
      </c>
      <c r="P43" s="4" t="s">
        <v>16</v>
      </c>
      <c r="Q43" s="2">
        <v>42361</v>
      </c>
      <c r="R43" s="2">
        <v>71218</v>
      </c>
      <c r="S43" s="2">
        <v>4867</v>
      </c>
      <c r="T43" s="2">
        <v>493</v>
      </c>
      <c r="U43" s="2">
        <v>1937</v>
      </c>
      <c r="V43" s="2">
        <v>4825</v>
      </c>
      <c r="W43" s="2">
        <v>33231</v>
      </c>
      <c r="X43" s="2">
        <v>6164</v>
      </c>
      <c r="Y43" s="2">
        <v>16691</v>
      </c>
      <c r="Z43" s="2">
        <v>0</v>
      </c>
      <c r="AA43" s="1">
        <f t="shared" ref="AA43" si="27">Q43+S43+U43+W43+Y43</f>
        <v>99087</v>
      </c>
      <c r="AB43" s="12">
        <f t="shared" ref="AB43" si="28">R43+T43+V43+X43+Z43</f>
        <v>82700</v>
      </c>
      <c r="AC43" s="18">
        <f>AA43+AB43</f>
        <v>181787</v>
      </c>
      <c r="AE43" s="4" t="s">
        <v>16</v>
      </c>
      <c r="AF43" s="2">
        <f t="shared" ref="AF43:AO43" si="29">IFERROR(B43/Q43, "N.A.")</f>
        <v>2628.0661929605076</v>
      </c>
      <c r="AG43" s="2">
        <f t="shared" si="29"/>
        <v>5275.0430789968896</v>
      </c>
      <c r="AH43" s="2">
        <f t="shared" si="29"/>
        <v>5701.7743990137678</v>
      </c>
      <c r="AI43" s="2">
        <f t="shared" si="29"/>
        <v>3271.0040567951319</v>
      </c>
      <c r="AJ43" s="2">
        <f t="shared" si="29"/>
        <v>3629.8838409912237</v>
      </c>
      <c r="AK43" s="2">
        <f t="shared" si="29"/>
        <v>16460.805595854923</v>
      </c>
      <c r="AL43" s="2">
        <f t="shared" si="29"/>
        <v>1953.3059793566249</v>
      </c>
      <c r="AM43" s="2">
        <f t="shared" si="29"/>
        <v>5126.3939000648943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2129.6380352619422</v>
      </c>
      <c r="AQ43" s="16">
        <f t="shared" ref="AQ43" si="31">IFERROR(M43/AB43, "N.A.")</f>
        <v>5904.6324304715899</v>
      </c>
      <c r="AR43" s="13">
        <f t="shared" ref="AR43" si="32">IFERROR(N43/AC43, "N.A.")</f>
        <v>3846.9887615726125</v>
      </c>
    </row>
    <row r="44" spans="1:44" ht="15" customHeight="1" thickBot="1" x14ac:dyDescent="0.3">
      <c r="A44" s="5" t="s">
        <v>0</v>
      </c>
      <c r="B44" s="28">
        <f>B43+C43</f>
        <v>487005530.00000054</v>
      </c>
      <c r="C44" s="30"/>
      <c r="D44" s="28">
        <f>D43+E43</f>
        <v>29363141.000000007</v>
      </c>
      <c r="E44" s="30"/>
      <c r="F44" s="28">
        <f>F43+G43</f>
        <v>86454472</v>
      </c>
      <c r="G44" s="30"/>
      <c r="H44" s="28">
        <f>H43+I43</f>
        <v>96509403</v>
      </c>
      <c r="I44" s="30"/>
      <c r="J44" s="28">
        <f>J43+K43</f>
        <v>0</v>
      </c>
      <c r="K44" s="30"/>
      <c r="L44" s="28">
        <f>L43+M43</f>
        <v>699332546.00000048</v>
      </c>
      <c r="M44" s="29"/>
      <c r="N44" s="19">
        <f>B44+D44+F44+H44+J44</f>
        <v>699332546.00000048</v>
      </c>
      <c r="P44" s="5" t="s">
        <v>0</v>
      </c>
      <c r="Q44" s="28">
        <f>Q43+R43</f>
        <v>113579</v>
      </c>
      <c r="R44" s="30"/>
      <c r="S44" s="28">
        <f>S43+T43</f>
        <v>5360</v>
      </c>
      <c r="T44" s="30"/>
      <c r="U44" s="28">
        <f>U43+V43</f>
        <v>6762</v>
      </c>
      <c r="V44" s="30"/>
      <c r="W44" s="28">
        <f>W43+X43</f>
        <v>39395</v>
      </c>
      <c r="X44" s="30"/>
      <c r="Y44" s="28">
        <f>Y43+Z43</f>
        <v>16691</v>
      </c>
      <c r="Z44" s="30"/>
      <c r="AA44" s="28">
        <f>AA43+AB43</f>
        <v>181787</v>
      </c>
      <c r="AB44" s="29"/>
      <c r="AC44" s="19">
        <f>Q44+S44+U44+W44+Y44</f>
        <v>181787</v>
      </c>
      <c r="AE44" s="5" t="s">
        <v>0</v>
      </c>
      <c r="AF44" s="31">
        <f>IFERROR(B44/Q44,"N.A.")</f>
        <v>4287.813152079174</v>
      </c>
      <c r="AG44" s="32"/>
      <c r="AH44" s="31">
        <f>IFERROR(D44/S44,"N.A.")</f>
        <v>5478.1979477611958</v>
      </c>
      <c r="AI44" s="32"/>
      <c r="AJ44" s="31">
        <f>IFERROR(F44/U44,"N.A.")</f>
        <v>12785.340431824903</v>
      </c>
      <c r="AK44" s="32"/>
      <c r="AL44" s="31">
        <f>IFERROR(H44/W44,"N.A.")</f>
        <v>2449.7881203198376</v>
      </c>
      <c r="AM44" s="32"/>
      <c r="AN44" s="31">
        <f>IFERROR(J44/Y44,"N.A.")</f>
        <v>0</v>
      </c>
      <c r="AO44" s="32"/>
      <c r="AP44" s="31">
        <f>IFERROR(L44/AA44,"N.A.")</f>
        <v>3846.9887615726125</v>
      </c>
      <c r="AQ44" s="32"/>
      <c r="AR44" s="17">
        <f>IFERROR(N44/AC44, "N.A.")</f>
        <v>3846.9887615726125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1832374</v>
      </c>
      <c r="C15" s="2"/>
      <c r="D15" s="2">
        <v>1152359.9999999998</v>
      </c>
      <c r="E15" s="2"/>
      <c r="F15" s="2">
        <v>21000</v>
      </c>
      <c r="G15" s="2"/>
      <c r="H15" s="2">
        <v>3378145.9999999991</v>
      </c>
      <c r="I15" s="2"/>
      <c r="J15" s="2">
        <v>0</v>
      </c>
      <c r="K15" s="2"/>
      <c r="L15" s="1">
        <f t="shared" ref="L15:M18" si="0">B15+D15+F15+H15+J15</f>
        <v>6383879.9999999991</v>
      </c>
      <c r="M15" s="12">
        <f t="shared" si="0"/>
        <v>0</v>
      </c>
      <c r="N15" s="13">
        <f>L15+M15</f>
        <v>6383879.9999999991</v>
      </c>
      <c r="P15" s="3" t="s">
        <v>12</v>
      </c>
      <c r="Q15" s="2">
        <v>702</v>
      </c>
      <c r="R15" s="2">
        <v>0</v>
      </c>
      <c r="S15" s="2">
        <v>407</v>
      </c>
      <c r="T15" s="2">
        <v>0</v>
      </c>
      <c r="U15" s="2">
        <v>84</v>
      </c>
      <c r="V15" s="2">
        <v>0</v>
      </c>
      <c r="W15" s="2">
        <v>2334</v>
      </c>
      <c r="X15" s="2">
        <v>0</v>
      </c>
      <c r="Y15" s="2">
        <v>455</v>
      </c>
      <c r="Z15" s="2">
        <v>0</v>
      </c>
      <c r="AA15" s="1">
        <f t="shared" ref="AA15:AB18" si="1">Q15+S15+U15+W15+Y15</f>
        <v>3982</v>
      </c>
      <c r="AB15" s="12">
        <f t="shared" si="1"/>
        <v>0</v>
      </c>
      <c r="AC15" s="13">
        <f>AA15+AB15</f>
        <v>3982</v>
      </c>
      <c r="AE15" s="3" t="s">
        <v>12</v>
      </c>
      <c r="AF15" s="2">
        <f t="shared" ref="AF15:AR18" si="2">IFERROR(B15/Q15, "N.A.")</f>
        <v>2610.2193732193732</v>
      </c>
      <c r="AG15" s="2" t="str">
        <f t="shared" si="2"/>
        <v>N.A.</v>
      </c>
      <c r="AH15" s="2">
        <f t="shared" si="2"/>
        <v>2831.3513513513508</v>
      </c>
      <c r="AI15" s="2" t="str">
        <f t="shared" si="2"/>
        <v>N.A.</v>
      </c>
      <c r="AJ15" s="2">
        <f t="shared" si="2"/>
        <v>250</v>
      </c>
      <c r="AK15" s="2" t="str">
        <f t="shared" si="2"/>
        <v>N.A.</v>
      </c>
      <c r="AL15" s="2">
        <f t="shared" si="2"/>
        <v>1447.3633247643527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1603.1843294826717</v>
      </c>
      <c r="AQ15" s="16" t="str">
        <f t="shared" si="2"/>
        <v>N.A.</v>
      </c>
      <c r="AR15" s="13">
        <f t="shared" si="2"/>
        <v>1603.1843294826717</v>
      </c>
    </row>
    <row r="16" spans="1:44" ht="15" customHeight="1" thickBot="1" x14ac:dyDescent="0.3">
      <c r="A16" s="3" t="s">
        <v>13</v>
      </c>
      <c r="B16" s="2">
        <v>407415</v>
      </c>
      <c r="C16" s="2"/>
      <c r="D16" s="2">
        <v>14792</v>
      </c>
      <c r="E16" s="2"/>
      <c r="F16" s="2"/>
      <c r="G16" s="2"/>
      <c r="H16" s="2"/>
      <c r="I16" s="2"/>
      <c r="J16" s="2"/>
      <c r="K16" s="2"/>
      <c r="L16" s="1">
        <f t="shared" si="0"/>
        <v>422207</v>
      </c>
      <c r="M16" s="12">
        <f t="shared" si="0"/>
        <v>0</v>
      </c>
      <c r="N16" s="13">
        <f>L16+M16</f>
        <v>422207</v>
      </c>
      <c r="P16" s="3" t="s">
        <v>13</v>
      </c>
      <c r="Q16" s="2">
        <v>406</v>
      </c>
      <c r="R16" s="2">
        <v>0</v>
      </c>
      <c r="S16" s="2">
        <v>86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492</v>
      </c>
      <c r="AB16" s="12">
        <f t="shared" si="1"/>
        <v>0</v>
      </c>
      <c r="AC16" s="13">
        <f>AA16+AB16</f>
        <v>492</v>
      </c>
      <c r="AE16" s="3" t="s">
        <v>13</v>
      </c>
      <c r="AF16" s="2">
        <f t="shared" si="2"/>
        <v>1003.4852216748768</v>
      </c>
      <c r="AG16" s="2" t="str">
        <f t="shared" si="2"/>
        <v>N.A.</v>
      </c>
      <c r="AH16" s="2">
        <f t="shared" si="2"/>
        <v>172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858.14430894308941</v>
      </c>
      <c r="AQ16" s="16" t="str">
        <f t="shared" si="2"/>
        <v>N.A.</v>
      </c>
      <c r="AR16" s="13">
        <f t="shared" si="2"/>
        <v>858.14430894308941</v>
      </c>
    </row>
    <row r="17" spans="1:44" ht="15" customHeight="1" thickBot="1" x14ac:dyDescent="0.3">
      <c r="A17" s="3" t="s">
        <v>14</v>
      </c>
      <c r="B17" s="2">
        <v>2968671.0000000005</v>
      </c>
      <c r="C17" s="2">
        <v>28271907.999999996</v>
      </c>
      <c r="D17" s="2">
        <v>368940</v>
      </c>
      <c r="E17" s="2"/>
      <c r="F17" s="2"/>
      <c r="G17" s="2">
        <v>18342979.999999996</v>
      </c>
      <c r="H17" s="2"/>
      <c r="I17" s="2">
        <v>358464</v>
      </c>
      <c r="J17" s="2">
        <v>0</v>
      </c>
      <c r="K17" s="2"/>
      <c r="L17" s="1">
        <f t="shared" si="0"/>
        <v>3337611.0000000005</v>
      </c>
      <c r="M17" s="12">
        <f t="shared" si="0"/>
        <v>46973351.999999993</v>
      </c>
      <c r="N17" s="13">
        <f>L17+M17</f>
        <v>50310962.999999993</v>
      </c>
      <c r="P17" s="3" t="s">
        <v>14</v>
      </c>
      <c r="Q17" s="2">
        <v>1584</v>
      </c>
      <c r="R17" s="2">
        <v>4769</v>
      </c>
      <c r="S17" s="2">
        <v>143</v>
      </c>
      <c r="T17" s="2">
        <v>0</v>
      </c>
      <c r="U17" s="2">
        <v>0</v>
      </c>
      <c r="V17" s="2">
        <v>1095</v>
      </c>
      <c r="W17" s="2">
        <v>0</v>
      </c>
      <c r="X17" s="2">
        <v>207</v>
      </c>
      <c r="Y17" s="2">
        <v>730</v>
      </c>
      <c r="Z17" s="2">
        <v>0</v>
      </c>
      <c r="AA17" s="1">
        <f t="shared" si="1"/>
        <v>2457</v>
      </c>
      <c r="AB17" s="12">
        <f t="shared" si="1"/>
        <v>6071</v>
      </c>
      <c r="AC17" s="13">
        <f>AA17+AB17</f>
        <v>8528</v>
      </c>
      <c r="AE17" s="3" t="s">
        <v>14</v>
      </c>
      <c r="AF17" s="2">
        <f t="shared" si="2"/>
        <v>1874.1609848484852</v>
      </c>
      <c r="AG17" s="2">
        <f t="shared" si="2"/>
        <v>5928.2675613336123</v>
      </c>
      <c r="AH17" s="2">
        <f t="shared" si="2"/>
        <v>2580</v>
      </c>
      <c r="AI17" s="2" t="str">
        <f t="shared" si="2"/>
        <v>N.A.</v>
      </c>
      <c r="AJ17" s="2" t="str">
        <f t="shared" si="2"/>
        <v>N.A.</v>
      </c>
      <c r="AK17" s="2">
        <f t="shared" si="2"/>
        <v>16751.579908675794</v>
      </c>
      <c r="AL17" s="2" t="str">
        <f t="shared" si="2"/>
        <v>N.A.</v>
      </c>
      <c r="AM17" s="2">
        <f t="shared" si="2"/>
        <v>1731.7101449275362</v>
      </c>
      <c r="AN17" s="2">
        <f t="shared" si="2"/>
        <v>0</v>
      </c>
      <c r="AO17" s="2" t="str">
        <f t="shared" si="2"/>
        <v>N.A.</v>
      </c>
      <c r="AP17" s="15">
        <f t="shared" si="2"/>
        <v>1358.4090354090356</v>
      </c>
      <c r="AQ17" s="16">
        <f t="shared" si="2"/>
        <v>7737.3335529566784</v>
      </c>
      <c r="AR17" s="13">
        <f t="shared" si="2"/>
        <v>5899.5031660412751</v>
      </c>
    </row>
    <row r="18" spans="1:44" ht="15" customHeight="1" thickBot="1" x14ac:dyDescent="0.3">
      <c r="A18" s="3" t="s">
        <v>15</v>
      </c>
      <c r="B18" s="2">
        <v>52245</v>
      </c>
      <c r="C18" s="2">
        <v>3766161.9999999995</v>
      </c>
      <c r="D18" s="2"/>
      <c r="E18" s="2"/>
      <c r="F18" s="2"/>
      <c r="G18" s="2">
        <v>3108</v>
      </c>
      <c r="H18" s="2">
        <v>689986.99999999988</v>
      </c>
      <c r="I18" s="2"/>
      <c r="J18" s="2">
        <v>0</v>
      </c>
      <c r="K18" s="2"/>
      <c r="L18" s="1">
        <f t="shared" si="0"/>
        <v>742231.99999999988</v>
      </c>
      <c r="M18" s="12">
        <f t="shared" si="0"/>
        <v>3769269.9999999995</v>
      </c>
      <c r="N18" s="13">
        <f>L18+M18</f>
        <v>4511501.9999999991</v>
      </c>
      <c r="P18" s="3" t="s">
        <v>15</v>
      </c>
      <c r="Q18" s="2">
        <v>81</v>
      </c>
      <c r="R18" s="2">
        <v>393</v>
      </c>
      <c r="S18" s="2">
        <v>0</v>
      </c>
      <c r="T18" s="2">
        <v>0</v>
      </c>
      <c r="U18" s="2">
        <v>0</v>
      </c>
      <c r="V18" s="2">
        <v>84</v>
      </c>
      <c r="W18" s="2">
        <v>4515</v>
      </c>
      <c r="X18" s="2">
        <v>0</v>
      </c>
      <c r="Y18" s="2">
        <v>2233</v>
      </c>
      <c r="Z18" s="2">
        <v>0</v>
      </c>
      <c r="AA18" s="1">
        <f t="shared" si="1"/>
        <v>6829</v>
      </c>
      <c r="AB18" s="12">
        <f t="shared" si="1"/>
        <v>477</v>
      </c>
      <c r="AC18" s="18">
        <f>AA18+AB18</f>
        <v>7306</v>
      </c>
      <c r="AE18" s="3" t="s">
        <v>15</v>
      </c>
      <c r="AF18" s="2">
        <f t="shared" si="2"/>
        <v>645</v>
      </c>
      <c r="AG18" s="2">
        <f t="shared" si="2"/>
        <v>9583.109414758268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37</v>
      </c>
      <c r="AL18" s="2">
        <f t="shared" si="2"/>
        <v>152.82104097452932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108.68824132376628</v>
      </c>
      <c r="AQ18" s="16">
        <f t="shared" si="2"/>
        <v>7902.0335429769384</v>
      </c>
      <c r="AR18" s="13">
        <f t="shared" si="2"/>
        <v>617.50643306871052</v>
      </c>
    </row>
    <row r="19" spans="1:44" ht="15" customHeight="1" thickBot="1" x14ac:dyDescent="0.3">
      <c r="A19" s="4" t="s">
        <v>16</v>
      </c>
      <c r="B19" s="2">
        <v>5260705</v>
      </c>
      <c r="C19" s="2">
        <v>32038069.999999989</v>
      </c>
      <c r="D19" s="2">
        <v>1536091.9999999998</v>
      </c>
      <c r="E19" s="2"/>
      <c r="F19" s="2">
        <v>21000</v>
      </c>
      <c r="G19" s="2">
        <v>18346087.999999996</v>
      </c>
      <c r="H19" s="2">
        <v>4068133.0000000014</v>
      </c>
      <c r="I19" s="2">
        <v>358464</v>
      </c>
      <c r="J19" s="2">
        <v>0</v>
      </c>
      <c r="K19" s="2"/>
      <c r="L19" s="1">
        <f t="shared" ref="L19" si="3">B19+D19+F19+H19+J19</f>
        <v>10885930.000000002</v>
      </c>
      <c r="M19" s="12">
        <f t="shared" ref="M19" si="4">C19+E19+G19+I19+K19</f>
        <v>50742621.999999985</v>
      </c>
      <c r="N19" s="18">
        <f>L19+M19</f>
        <v>61628551.999999985</v>
      </c>
      <c r="P19" s="4" t="s">
        <v>16</v>
      </c>
      <c r="Q19" s="2">
        <v>2773</v>
      </c>
      <c r="R19" s="2">
        <v>5162</v>
      </c>
      <c r="S19" s="2">
        <v>636</v>
      </c>
      <c r="T19" s="2">
        <v>0</v>
      </c>
      <c r="U19" s="2">
        <v>84</v>
      </c>
      <c r="V19" s="2">
        <v>1179</v>
      </c>
      <c r="W19" s="2">
        <v>6849</v>
      </c>
      <c r="X19" s="2">
        <v>207</v>
      </c>
      <c r="Y19" s="2">
        <v>3418</v>
      </c>
      <c r="Z19" s="2">
        <v>0</v>
      </c>
      <c r="AA19" s="1">
        <f t="shared" ref="AA19" si="5">Q19+S19+U19+W19+Y19</f>
        <v>13760</v>
      </c>
      <c r="AB19" s="12">
        <f t="shared" ref="AB19" si="6">R19+T19+V19+X19+Z19</f>
        <v>6548</v>
      </c>
      <c r="AC19" s="13">
        <f>AA19+AB19</f>
        <v>20308</v>
      </c>
      <c r="AE19" s="4" t="s">
        <v>16</v>
      </c>
      <c r="AF19" s="2">
        <f t="shared" ref="AF19:AO19" si="7">IFERROR(B19/Q19, "N.A.")</f>
        <v>1897.1168409664624</v>
      </c>
      <c r="AG19" s="2">
        <f t="shared" si="7"/>
        <v>6206.5226656334735</v>
      </c>
      <c r="AH19" s="2">
        <f t="shared" si="7"/>
        <v>2415.2389937106914</v>
      </c>
      <c r="AI19" s="2" t="str">
        <f t="shared" si="7"/>
        <v>N.A.</v>
      </c>
      <c r="AJ19" s="2">
        <f t="shared" si="7"/>
        <v>250</v>
      </c>
      <c r="AK19" s="2">
        <f t="shared" si="7"/>
        <v>15560.719253604746</v>
      </c>
      <c r="AL19" s="2">
        <f t="shared" si="7"/>
        <v>593.97474083807879</v>
      </c>
      <c r="AM19" s="2">
        <f t="shared" si="7"/>
        <v>1731.7101449275362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791.12863372093034</v>
      </c>
      <c r="AQ19" s="16">
        <f t="shared" ref="AQ19" si="9">IFERROR(M19/AB19, "N.A.")</f>
        <v>7749.3313989004255</v>
      </c>
      <c r="AR19" s="13">
        <f t="shared" ref="AR19" si="10">IFERROR(N19/AC19, "N.A.")</f>
        <v>3034.6933228284411</v>
      </c>
    </row>
    <row r="20" spans="1:44" ht="15" customHeight="1" thickBot="1" x14ac:dyDescent="0.3">
      <c r="A20" s="5" t="s">
        <v>0</v>
      </c>
      <c r="B20" s="28">
        <f>B19+C19</f>
        <v>37298774.999999985</v>
      </c>
      <c r="C20" s="30"/>
      <c r="D20" s="28">
        <f>D19+E19</f>
        <v>1536091.9999999998</v>
      </c>
      <c r="E20" s="30"/>
      <c r="F20" s="28">
        <f>F19+G19</f>
        <v>18367087.999999996</v>
      </c>
      <c r="G20" s="30"/>
      <c r="H20" s="28">
        <f>H19+I19</f>
        <v>4426597.0000000019</v>
      </c>
      <c r="I20" s="30"/>
      <c r="J20" s="28">
        <f>J19+K19</f>
        <v>0</v>
      </c>
      <c r="K20" s="30"/>
      <c r="L20" s="28">
        <f>L19+M19</f>
        <v>61628551.999999985</v>
      </c>
      <c r="M20" s="29"/>
      <c r="N20" s="19">
        <f>B20+D20+F20+H20+J20</f>
        <v>61628551.999999985</v>
      </c>
      <c r="P20" s="5" t="s">
        <v>0</v>
      </c>
      <c r="Q20" s="28">
        <f>Q19+R19</f>
        <v>7935</v>
      </c>
      <c r="R20" s="30"/>
      <c r="S20" s="28">
        <f>S19+T19</f>
        <v>636</v>
      </c>
      <c r="T20" s="30"/>
      <c r="U20" s="28">
        <f>U19+V19</f>
        <v>1263</v>
      </c>
      <c r="V20" s="30"/>
      <c r="W20" s="28">
        <f>W19+X19</f>
        <v>7056</v>
      </c>
      <c r="X20" s="30"/>
      <c r="Y20" s="28">
        <f>Y19+Z19</f>
        <v>3418</v>
      </c>
      <c r="Z20" s="30"/>
      <c r="AA20" s="28">
        <f>AA19+AB19</f>
        <v>20308</v>
      </c>
      <c r="AB20" s="30"/>
      <c r="AC20" s="20">
        <f>Q20+S20+U20+W20+Y20</f>
        <v>20308</v>
      </c>
      <c r="AE20" s="5" t="s">
        <v>0</v>
      </c>
      <c r="AF20" s="31">
        <f>IFERROR(B20/Q20,"N.A.")</f>
        <v>4700.538752362947</v>
      </c>
      <c r="AG20" s="32"/>
      <c r="AH20" s="31">
        <f>IFERROR(D20/S20,"N.A.")</f>
        <v>2415.2389937106914</v>
      </c>
      <c r="AI20" s="32"/>
      <c r="AJ20" s="31">
        <f>IFERROR(F20/U20,"N.A.")</f>
        <v>14542.429136975452</v>
      </c>
      <c r="AK20" s="32"/>
      <c r="AL20" s="31">
        <f>IFERROR(H20/W20,"N.A.")</f>
        <v>627.35218253968276</v>
      </c>
      <c r="AM20" s="32"/>
      <c r="AN20" s="31">
        <f>IFERROR(J20/Y20,"N.A.")</f>
        <v>0</v>
      </c>
      <c r="AO20" s="32"/>
      <c r="AP20" s="31">
        <f>IFERROR(L20/AA20,"N.A.")</f>
        <v>3034.6933228284411</v>
      </c>
      <c r="AQ20" s="32"/>
      <c r="AR20" s="17">
        <f>IFERROR(N20/AC20, "N.A.")</f>
        <v>3034.6933228284411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1720774</v>
      </c>
      <c r="C27" s="2"/>
      <c r="D27" s="2">
        <v>1143960</v>
      </c>
      <c r="E27" s="2"/>
      <c r="F27" s="2"/>
      <c r="G27" s="2"/>
      <c r="H27" s="2">
        <v>1780606.0000000002</v>
      </c>
      <c r="I27" s="2"/>
      <c r="J27" s="2">
        <v>0</v>
      </c>
      <c r="K27" s="2"/>
      <c r="L27" s="1">
        <f t="shared" ref="L27:M30" si="11">B27+D27+F27+H27+J27</f>
        <v>4645340</v>
      </c>
      <c r="M27" s="12">
        <f t="shared" si="11"/>
        <v>0</v>
      </c>
      <c r="N27" s="13">
        <f>L27+M27</f>
        <v>4645340</v>
      </c>
      <c r="P27" s="3" t="s">
        <v>12</v>
      </c>
      <c r="Q27" s="2">
        <v>640</v>
      </c>
      <c r="R27" s="2">
        <v>0</v>
      </c>
      <c r="S27" s="2">
        <v>323</v>
      </c>
      <c r="T27" s="2">
        <v>0</v>
      </c>
      <c r="U27" s="2">
        <v>0</v>
      </c>
      <c r="V27" s="2">
        <v>0</v>
      </c>
      <c r="W27" s="2">
        <v>455</v>
      </c>
      <c r="X27" s="2">
        <v>0</v>
      </c>
      <c r="Y27" s="2">
        <v>288</v>
      </c>
      <c r="Z27" s="2">
        <v>0</v>
      </c>
      <c r="AA27" s="1">
        <f t="shared" ref="AA27:AB30" si="12">Q27+S27+U27+W27+Y27</f>
        <v>1706</v>
      </c>
      <c r="AB27" s="12">
        <f t="shared" si="12"/>
        <v>0</v>
      </c>
      <c r="AC27" s="13">
        <f>AA27+AB27</f>
        <v>1706</v>
      </c>
      <c r="AE27" s="3" t="s">
        <v>12</v>
      </c>
      <c r="AF27" s="2">
        <f t="shared" ref="AF27:AR30" si="13">IFERROR(B27/Q27, "N.A.")</f>
        <v>2688.7093749999999</v>
      </c>
      <c r="AG27" s="2" t="str">
        <f t="shared" si="13"/>
        <v>N.A.</v>
      </c>
      <c r="AH27" s="2">
        <f t="shared" si="13"/>
        <v>3541.671826625387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3913.4197802197809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2722.9425556858146</v>
      </c>
      <c r="AQ27" s="16" t="str">
        <f t="shared" si="13"/>
        <v>N.A.</v>
      </c>
      <c r="AR27" s="13">
        <f t="shared" si="13"/>
        <v>2722.9425556858146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1975621.0000000002</v>
      </c>
      <c r="C29" s="2">
        <v>15581277.999999998</v>
      </c>
      <c r="D29" s="2">
        <v>368940</v>
      </c>
      <c r="E29" s="2"/>
      <c r="F29" s="2"/>
      <c r="G29" s="2">
        <v>5323479.9999999991</v>
      </c>
      <c r="H29" s="2"/>
      <c r="I29" s="2"/>
      <c r="J29" s="2">
        <v>0</v>
      </c>
      <c r="K29" s="2"/>
      <c r="L29" s="1">
        <f t="shared" si="11"/>
        <v>2344561</v>
      </c>
      <c r="M29" s="12">
        <f t="shared" si="11"/>
        <v>20904757.999999996</v>
      </c>
      <c r="N29" s="13">
        <f>L29+M29</f>
        <v>23249318.999999996</v>
      </c>
      <c r="P29" s="3" t="s">
        <v>14</v>
      </c>
      <c r="Q29" s="2">
        <v>1009</v>
      </c>
      <c r="R29" s="2">
        <v>2806</v>
      </c>
      <c r="S29" s="2">
        <v>143</v>
      </c>
      <c r="T29" s="2">
        <v>0</v>
      </c>
      <c r="U29" s="2">
        <v>0</v>
      </c>
      <c r="V29" s="2">
        <v>607</v>
      </c>
      <c r="W29" s="2">
        <v>0</v>
      </c>
      <c r="X29" s="2">
        <v>0</v>
      </c>
      <c r="Y29" s="2">
        <v>365</v>
      </c>
      <c r="Z29" s="2">
        <v>0</v>
      </c>
      <c r="AA29" s="1">
        <f t="shared" si="12"/>
        <v>1517</v>
      </c>
      <c r="AB29" s="12">
        <f t="shared" si="12"/>
        <v>3413</v>
      </c>
      <c r="AC29" s="13">
        <f>AA29+AB29</f>
        <v>4930</v>
      </c>
      <c r="AE29" s="3" t="s">
        <v>14</v>
      </c>
      <c r="AF29" s="2">
        <f t="shared" si="13"/>
        <v>1957.9990089197227</v>
      </c>
      <c r="AG29" s="2">
        <f t="shared" si="13"/>
        <v>5552.8431931575187</v>
      </c>
      <c r="AH29" s="2">
        <f t="shared" si="13"/>
        <v>2580</v>
      </c>
      <c r="AI29" s="2" t="str">
        <f t="shared" si="13"/>
        <v>N.A.</v>
      </c>
      <c r="AJ29" s="2" t="str">
        <f t="shared" si="13"/>
        <v>N.A.</v>
      </c>
      <c r="AK29" s="2">
        <f t="shared" si="13"/>
        <v>8770.1482701812183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5">
        <f t="shared" si="13"/>
        <v>1545.5247198417931</v>
      </c>
      <c r="AQ29" s="16">
        <f t="shared" si="13"/>
        <v>6125.0389686492808</v>
      </c>
      <c r="AR29" s="13">
        <f t="shared" si="13"/>
        <v>4715.8862068965509</v>
      </c>
    </row>
    <row r="30" spans="1:44" ht="15" customHeight="1" thickBot="1" x14ac:dyDescent="0.3">
      <c r="A30" s="3" t="s">
        <v>15</v>
      </c>
      <c r="B30" s="2">
        <v>52245</v>
      </c>
      <c r="C30" s="2">
        <v>3606202.0000000005</v>
      </c>
      <c r="D30" s="2"/>
      <c r="E30" s="2"/>
      <c r="F30" s="2"/>
      <c r="G30" s="2">
        <v>3108</v>
      </c>
      <c r="H30" s="2">
        <v>689986.99999999953</v>
      </c>
      <c r="I30" s="2"/>
      <c r="J30" s="2">
        <v>0</v>
      </c>
      <c r="K30" s="2"/>
      <c r="L30" s="1">
        <f t="shared" si="11"/>
        <v>742231.99999999953</v>
      </c>
      <c r="M30" s="12">
        <f t="shared" si="11"/>
        <v>3609310.0000000005</v>
      </c>
      <c r="N30" s="13">
        <f>L30+M30</f>
        <v>4351542</v>
      </c>
      <c r="P30" s="3" t="s">
        <v>15</v>
      </c>
      <c r="Q30" s="2">
        <v>81</v>
      </c>
      <c r="R30" s="2">
        <v>331</v>
      </c>
      <c r="S30" s="2">
        <v>0</v>
      </c>
      <c r="T30" s="2">
        <v>0</v>
      </c>
      <c r="U30" s="2">
        <v>0</v>
      </c>
      <c r="V30" s="2">
        <v>84</v>
      </c>
      <c r="W30" s="2">
        <v>4432</v>
      </c>
      <c r="X30" s="2">
        <v>0</v>
      </c>
      <c r="Y30" s="2">
        <v>1325</v>
      </c>
      <c r="Z30" s="2">
        <v>0</v>
      </c>
      <c r="AA30" s="1">
        <f t="shared" si="12"/>
        <v>5838</v>
      </c>
      <c r="AB30" s="12">
        <f t="shared" si="12"/>
        <v>415</v>
      </c>
      <c r="AC30" s="18">
        <f>AA30+AB30</f>
        <v>6253</v>
      </c>
      <c r="AE30" s="3" t="s">
        <v>15</v>
      </c>
      <c r="AF30" s="2">
        <f t="shared" si="13"/>
        <v>645</v>
      </c>
      <c r="AG30" s="2">
        <f t="shared" si="13"/>
        <v>10894.870090634442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37</v>
      </c>
      <c r="AL30" s="2">
        <f t="shared" si="13"/>
        <v>155.68298736462083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127.13806097978753</v>
      </c>
      <c r="AQ30" s="16">
        <f t="shared" si="13"/>
        <v>8697.1325301204834</v>
      </c>
      <c r="AR30" s="13">
        <f t="shared" si="13"/>
        <v>695.91268191268193</v>
      </c>
    </row>
    <row r="31" spans="1:44" ht="15" customHeight="1" thickBot="1" x14ac:dyDescent="0.3">
      <c r="A31" s="4" t="s">
        <v>16</v>
      </c>
      <c r="B31" s="2">
        <v>3748640</v>
      </c>
      <c r="C31" s="2">
        <v>19187480</v>
      </c>
      <c r="D31" s="2">
        <v>1512900</v>
      </c>
      <c r="E31" s="2"/>
      <c r="F31" s="2"/>
      <c r="G31" s="2">
        <v>5326587.9999999991</v>
      </c>
      <c r="H31" s="2">
        <v>2470593</v>
      </c>
      <c r="I31" s="2"/>
      <c r="J31" s="2">
        <v>0</v>
      </c>
      <c r="K31" s="2"/>
      <c r="L31" s="1">
        <f t="shared" ref="L31" si="14">B31+D31+F31+H31+J31</f>
        <v>7732133</v>
      </c>
      <c r="M31" s="12">
        <f t="shared" ref="M31" si="15">C31+E31+G31+I31+K31</f>
        <v>24514068</v>
      </c>
      <c r="N31" s="18">
        <f>L31+M31</f>
        <v>32246201</v>
      </c>
      <c r="P31" s="4" t="s">
        <v>16</v>
      </c>
      <c r="Q31" s="2">
        <v>1730</v>
      </c>
      <c r="R31" s="2">
        <v>3137</v>
      </c>
      <c r="S31" s="2">
        <v>466</v>
      </c>
      <c r="T31" s="2">
        <v>0</v>
      </c>
      <c r="U31" s="2">
        <v>0</v>
      </c>
      <c r="V31" s="2">
        <v>691</v>
      </c>
      <c r="W31" s="2">
        <v>4887</v>
      </c>
      <c r="X31" s="2">
        <v>0</v>
      </c>
      <c r="Y31" s="2">
        <v>1978</v>
      </c>
      <c r="Z31" s="2">
        <v>0</v>
      </c>
      <c r="AA31" s="1">
        <f t="shared" ref="AA31" si="16">Q31+S31+U31+W31+Y31</f>
        <v>9061</v>
      </c>
      <c r="AB31" s="12">
        <f t="shared" ref="AB31" si="17">R31+T31+V31+X31+Z31</f>
        <v>3828</v>
      </c>
      <c r="AC31" s="13">
        <f>AA31+AB31</f>
        <v>12889</v>
      </c>
      <c r="AE31" s="4" t="s">
        <v>16</v>
      </c>
      <c r="AF31" s="2">
        <f t="shared" ref="AF31:AO31" si="18">IFERROR(B31/Q31, "N.A.")</f>
        <v>2166.8439306358382</v>
      </c>
      <c r="AG31" s="2">
        <f t="shared" si="18"/>
        <v>6116.5062161300602</v>
      </c>
      <c r="AH31" s="2">
        <f t="shared" si="18"/>
        <v>3246.56652360515</v>
      </c>
      <c r="AI31" s="2" t="str">
        <f t="shared" si="18"/>
        <v>N.A.</v>
      </c>
      <c r="AJ31" s="2" t="str">
        <f t="shared" si="18"/>
        <v>N.A.</v>
      </c>
      <c r="AK31" s="2">
        <f t="shared" si="18"/>
        <v>7708.5209840810403</v>
      </c>
      <c r="AL31" s="2">
        <f t="shared" si="18"/>
        <v>505.54389195825661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853.34212559320167</v>
      </c>
      <c r="AQ31" s="16">
        <f t="shared" ref="AQ31" si="20">IFERROR(M31/AB31, "N.A.")</f>
        <v>6403.8840125391853</v>
      </c>
      <c r="AR31" s="13">
        <f t="shared" ref="AR31" si="21">IFERROR(N31/AC31, "N.A.")</f>
        <v>2501.8388548374583</v>
      </c>
    </row>
    <row r="32" spans="1:44" ht="15" customHeight="1" thickBot="1" x14ac:dyDescent="0.3">
      <c r="A32" s="5" t="s">
        <v>0</v>
      </c>
      <c r="B32" s="28">
        <f>B31+C31</f>
        <v>22936120</v>
      </c>
      <c r="C32" s="30"/>
      <c r="D32" s="28">
        <f>D31+E31</f>
        <v>1512900</v>
      </c>
      <c r="E32" s="30"/>
      <c r="F32" s="28">
        <f>F31+G31</f>
        <v>5326587.9999999991</v>
      </c>
      <c r="G32" s="30"/>
      <c r="H32" s="28">
        <f>H31+I31</f>
        <v>2470593</v>
      </c>
      <c r="I32" s="30"/>
      <c r="J32" s="28">
        <f>J31+K31</f>
        <v>0</v>
      </c>
      <c r="K32" s="30"/>
      <c r="L32" s="28">
        <f>L31+M31</f>
        <v>32246201</v>
      </c>
      <c r="M32" s="29"/>
      <c r="N32" s="19">
        <f>B32+D32+F32+H32+J32</f>
        <v>32246201</v>
      </c>
      <c r="P32" s="5" t="s">
        <v>0</v>
      </c>
      <c r="Q32" s="28">
        <f>Q31+R31</f>
        <v>4867</v>
      </c>
      <c r="R32" s="30"/>
      <c r="S32" s="28">
        <f>S31+T31</f>
        <v>466</v>
      </c>
      <c r="T32" s="30"/>
      <c r="U32" s="28">
        <f>U31+V31</f>
        <v>691</v>
      </c>
      <c r="V32" s="30"/>
      <c r="W32" s="28">
        <f>W31+X31</f>
        <v>4887</v>
      </c>
      <c r="X32" s="30"/>
      <c r="Y32" s="28">
        <f>Y31+Z31</f>
        <v>1978</v>
      </c>
      <c r="Z32" s="30"/>
      <c r="AA32" s="28">
        <f>AA31+AB31</f>
        <v>12889</v>
      </c>
      <c r="AB32" s="30"/>
      <c r="AC32" s="20">
        <f>Q32+S32+U32+W32+Y32</f>
        <v>12889</v>
      </c>
      <c r="AE32" s="5" t="s">
        <v>0</v>
      </c>
      <c r="AF32" s="31">
        <f>IFERROR(B32/Q32,"N.A.")</f>
        <v>4712.5785905074999</v>
      </c>
      <c r="AG32" s="32"/>
      <c r="AH32" s="31">
        <f>IFERROR(D32/S32,"N.A.")</f>
        <v>3246.56652360515</v>
      </c>
      <c r="AI32" s="32"/>
      <c r="AJ32" s="31">
        <f>IFERROR(F32/U32,"N.A.")</f>
        <v>7708.5209840810403</v>
      </c>
      <c r="AK32" s="32"/>
      <c r="AL32" s="31">
        <f>IFERROR(H32/W32,"N.A.")</f>
        <v>505.54389195825661</v>
      </c>
      <c r="AM32" s="32"/>
      <c r="AN32" s="31">
        <f>IFERROR(J32/Y32,"N.A.")</f>
        <v>0</v>
      </c>
      <c r="AO32" s="32"/>
      <c r="AP32" s="31">
        <f>IFERROR(L32/AA32,"N.A.")</f>
        <v>2501.8388548374583</v>
      </c>
      <c r="AQ32" s="32"/>
      <c r="AR32" s="17">
        <f>IFERROR(N32/AC32, "N.A.")</f>
        <v>2501.8388548374583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111600</v>
      </c>
      <c r="C39" s="2"/>
      <c r="D39" s="2">
        <v>8400</v>
      </c>
      <c r="E39" s="2"/>
      <c r="F39" s="2">
        <v>21000</v>
      </c>
      <c r="G39" s="2"/>
      <c r="H39" s="2">
        <v>1597539.9999999995</v>
      </c>
      <c r="I39" s="2"/>
      <c r="J39" s="2">
        <v>0</v>
      </c>
      <c r="K39" s="2"/>
      <c r="L39" s="1">
        <f t="shared" ref="L39:M42" si="22">B39+D39+F39+H39+J39</f>
        <v>1738539.9999999995</v>
      </c>
      <c r="M39" s="12">
        <f t="shared" si="22"/>
        <v>0</v>
      </c>
      <c r="N39" s="13">
        <f>L39+M39</f>
        <v>1738539.9999999995</v>
      </c>
      <c r="P39" s="3" t="s">
        <v>12</v>
      </c>
      <c r="Q39" s="2">
        <v>62</v>
      </c>
      <c r="R39" s="2">
        <v>0</v>
      </c>
      <c r="S39" s="2">
        <v>84</v>
      </c>
      <c r="T39" s="2">
        <v>0</v>
      </c>
      <c r="U39" s="2">
        <v>84</v>
      </c>
      <c r="V39" s="2">
        <v>0</v>
      </c>
      <c r="W39" s="2">
        <v>1879</v>
      </c>
      <c r="X39" s="2">
        <v>0</v>
      </c>
      <c r="Y39" s="2">
        <v>167</v>
      </c>
      <c r="Z39" s="2">
        <v>0</v>
      </c>
      <c r="AA39" s="1">
        <f t="shared" ref="AA39:AB42" si="23">Q39+S39+U39+W39+Y39</f>
        <v>2276</v>
      </c>
      <c r="AB39" s="12">
        <f t="shared" si="23"/>
        <v>0</v>
      </c>
      <c r="AC39" s="13">
        <f>AA39+AB39</f>
        <v>2276</v>
      </c>
      <c r="AE39" s="3" t="s">
        <v>12</v>
      </c>
      <c r="AF39" s="2">
        <f t="shared" ref="AF39:AR42" si="24">IFERROR(B39/Q39, "N.A.")</f>
        <v>1800</v>
      </c>
      <c r="AG39" s="2" t="str">
        <f t="shared" si="24"/>
        <v>N.A.</v>
      </c>
      <c r="AH39" s="2">
        <f t="shared" si="24"/>
        <v>100</v>
      </c>
      <c r="AI39" s="2" t="str">
        <f t="shared" si="24"/>
        <v>N.A.</v>
      </c>
      <c r="AJ39" s="2">
        <f t="shared" si="24"/>
        <v>250</v>
      </c>
      <c r="AK39" s="2" t="str">
        <f t="shared" si="24"/>
        <v>N.A.</v>
      </c>
      <c r="AL39" s="2">
        <f t="shared" si="24"/>
        <v>850.20755721128239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763.8576449912124</v>
      </c>
      <c r="AQ39" s="16" t="str">
        <f t="shared" si="24"/>
        <v>N.A.</v>
      </c>
      <c r="AR39" s="13">
        <f t="shared" si="24"/>
        <v>763.8576449912124</v>
      </c>
    </row>
    <row r="40" spans="1:44" ht="15" customHeight="1" thickBot="1" x14ac:dyDescent="0.3">
      <c r="A40" s="3" t="s">
        <v>13</v>
      </c>
      <c r="B40" s="2">
        <v>407415</v>
      </c>
      <c r="C40" s="2"/>
      <c r="D40" s="2">
        <v>14792</v>
      </c>
      <c r="E40" s="2"/>
      <c r="F40" s="2"/>
      <c r="G40" s="2"/>
      <c r="H40" s="2"/>
      <c r="I40" s="2"/>
      <c r="J40" s="2"/>
      <c r="K40" s="2"/>
      <c r="L40" s="1">
        <f t="shared" si="22"/>
        <v>422207</v>
      </c>
      <c r="M40" s="12">
        <f t="shared" si="22"/>
        <v>0</v>
      </c>
      <c r="N40" s="13">
        <f>L40+M40</f>
        <v>422207</v>
      </c>
      <c r="P40" s="3" t="s">
        <v>13</v>
      </c>
      <c r="Q40" s="2">
        <v>406</v>
      </c>
      <c r="R40" s="2">
        <v>0</v>
      </c>
      <c r="S40" s="2">
        <v>86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492</v>
      </c>
      <c r="AB40" s="12">
        <f t="shared" si="23"/>
        <v>0</v>
      </c>
      <c r="AC40" s="13">
        <f>AA40+AB40</f>
        <v>492</v>
      </c>
      <c r="AE40" s="3" t="s">
        <v>13</v>
      </c>
      <c r="AF40" s="2">
        <f t="shared" si="24"/>
        <v>1003.4852216748768</v>
      </c>
      <c r="AG40" s="2" t="str">
        <f t="shared" si="24"/>
        <v>N.A.</v>
      </c>
      <c r="AH40" s="2">
        <f t="shared" si="24"/>
        <v>172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858.14430894308941</v>
      </c>
      <c r="AQ40" s="16" t="str">
        <f t="shared" si="24"/>
        <v>N.A.</v>
      </c>
      <c r="AR40" s="13">
        <f t="shared" si="24"/>
        <v>858.14430894308941</v>
      </c>
    </row>
    <row r="41" spans="1:44" ht="15" customHeight="1" thickBot="1" x14ac:dyDescent="0.3">
      <c r="A41" s="3" t="s">
        <v>14</v>
      </c>
      <c r="B41" s="2">
        <v>993050.00000000012</v>
      </c>
      <c r="C41" s="2">
        <v>12690630</v>
      </c>
      <c r="D41" s="2"/>
      <c r="E41" s="2"/>
      <c r="F41" s="2"/>
      <c r="G41" s="2">
        <v>13019500</v>
      </c>
      <c r="H41" s="2"/>
      <c r="I41" s="2">
        <v>358464</v>
      </c>
      <c r="J41" s="2">
        <v>0</v>
      </c>
      <c r="K41" s="2"/>
      <c r="L41" s="1">
        <f t="shared" si="22"/>
        <v>993050.00000000012</v>
      </c>
      <c r="M41" s="12">
        <f t="shared" si="22"/>
        <v>26068594</v>
      </c>
      <c r="N41" s="13">
        <f>L41+M41</f>
        <v>27061644</v>
      </c>
      <c r="P41" s="3" t="s">
        <v>14</v>
      </c>
      <c r="Q41" s="2">
        <v>575</v>
      </c>
      <c r="R41" s="2">
        <v>1963</v>
      </c>
      <c r="S41" s="2">
        <v>0</v>
      </c>
      <c r="T41" s="2">
        <v>0</v>
      </c>
      <c r="U41" s="2">
        <v>0</v>
      </c>
      <c r="V41" s="2">
        <v>488</v>
      </c>
      <c r="W41" s="2">
        <v>0</v>
      </c>
      <c r="X41" s="2">
        <v>207</v>
      </c>
      <c r="Y41" s="2">
        <v>365</v>
      </c>
      <c r="Z41" s="2">
        <v>0</v>
      </c>
      <c r="AA41" s="1">
        <f t="shared" si="23"/>
        <v>940</v>
      </c>
      <c r="AB41" s="12">
        <f t="shared" si="23"/>
        <v>2658</v>
      </c>
      <c r="AC41" s="13">
        <f>AA41+AB41</f>
        <v>3598</v>
      </c>
      <c r="AE41" s="3" t="s">
        <v>14</v>
      </c>
      <c r="AF41" s="2">
        <f t="shared" si="24"/>
        <v>1727.0434782608697</v>
      </c>
      <c r="AG41" s="2">
        <f t="shared" si="24"/>
        <v>6464.91594498217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26679.303278688523</v>
      </c>
      <c r="AL41" s="2" t="str">
        <f t="shared" si="24"/>
        <v>N.A.</v>
      </c>
      <c r="AM41" s="2">
        <f t="shared" si="24"/>
        <v>1731.7101449275362</v>
      </c>
      <c r="AN41" s="2">
        <f t="shared" si="24"/>
        <v>0</v>
      </c>
      <c r="AO41" s="2" t="str">
        <f t="shared" si="24"/>
        <v>N.A.</v>
      </c>
      <c r="AP41" s="15">
        <f t="shared" si="24"/>
        <v>1056.436170212766</v>
      </c>
      <c r="AQ41" s="16">
        <f t="shared" si="24"/>
        <v>9807.597441685477</v>
      </c>
      <c r="AR41" s="13">
        <f t="shared" si="24"/>
        <v>7521.3018343524182</v>
      </c>
    </row>
    <row r="42" spans="1:44" ht="15" customHeight="1" thickBot="1" x14ac:dyDescent="0.3">
      <c r="A42" s="3" t="s">
        <v>15</v>
      </c>
      <c r="B42" s="2"/>
      <c r="C42" s="2">
        <v>159960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0</v>
      </c>
      <c r="M42" s="12">
        <f t="shared" si="22"/>
        <v>159960</v>
      </c>
      <c r="N42" s="13">
        <f>L42+M42</f>
        <v>159960</v>
      </c>
      <c r="P42" s="3" t="s">
        <v>15</v>
      </c>
      <c r="Q42" s="2">
        <v>0</v>
      </c>
      <c r="R42" s="2">
        <v>62</v>
      </c>
      <c r="S42" s="2">
        <v>0</v>
      </c>
      <c r="T42" s="2">
        <v>0</v>
      </c>
      <c r="U42" s="2">
        <v>0</v>
      </c>
      <c r="V42" s="2">
        <v>0</v>
      </c>
      <c r="W42" s="2">
        <v>83</v>
      </c>
      <c r="X42" s="2">
        <v>0</v>
      </c>
      <c r="Y42" s="2">
        <v>908</v>
      </c>
      <c r="Z42" s="2">
        <v>0</v>
      </c>
      <c r="AA42" s="1">
        <f t="shared" si="23"/>
        <v>991</v>
      </c>
      <c r="AB42" s="12">
        <f t="shared" si="23"/>
        <v>62</v>
      </c>
      <c r="AC42" s="13">
        <f>AA42+AB42</f>
        <v>1053</v>
      </c>
      <c r="AE42" s="3" t="s">
        <v>15</v>
      </c>
      <c r="AF42" s="2" t="str">
        <f t="shared" si="24"/>
        <v>N.A.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>
        <f t="shared" si="24"/>
        <v>2580</v>
      </c>
      <c r="AR42" s="13">
        <f t="shared" si="24"/>
        <v>151.9088319088319</v>
      </c>
    </row>
    <row r="43" spans="1:44" ht="15" customHeight="1" thickBot="1" x14ac:dyDescent="0.3">
      <c r="A43" s="4" t="s">
        <v>16</v>
      </c>
      <c r="B43" s="2">
        <v>1512065</v>
      </c>
      <c r="C43" s="2">
        <v>12850590</v>
      </c>
      <c r="D43" s="2">
        <v>23192.000000000004</v>
      </c>
      <c r="E43" s="2"/>
      <c r="F43" s="2">
        <v>21000</v>
      </c>
      <c r="G43" s="2">
        <v>13019500</v>
      </c>
      <c r="H43" s="2">
        <v>1597540.0000000002</v>
      </c>
      <c r="I43" s="2">
        <v>358464</v>
      </c>
      <c r="J43" s="2">
        <v>0</v>
      </c>
      <c r="K43" s="2"/>
      <c r="L43" s="1">
        <f t="shared" ref="L43" si="25">B43+D43+F43+H43+J43</f>
        <v>3153797</v>
      </c>
      <c r="M43" s="12">
        <f t="shared" ref="M43" si="26">C43+E43+G43+I43+K43</f>
        <v>26228554</v>
      </c>
      <c r="N43" s="18">
        <f>L43+M43</f>
        <v>29382351</v>
      </c>
      <c r="P43" s="4" t="s">
        <v>16</v>
      </c>
      <c r="Q43" s="2">
        <v>1043</v>
      </c>
      <c r="R43" s="2">
        <v>2025</v>
      </c>
      <c r="S43" s="2">
        <v>170</v>
      </c>
      <c r="T43" s="2">
        <v>0</v>
      </c>
      <c r="U43" s="2">
        <v>84</v>
      </c>
      <c r="V43" s="2">
        <v>488</v>
      </c>
      <c r="W43" s="2">
        <v>1962</v>
      </c>
      <c r="X43" s="2">
        <v>207</v>
      </c>
      <c r="Y43" s="2">
        <v>1440</v>
      </c>
      <c r="Z43" s="2">
        <v>0</v>
      </c>
      <c r="AA43" s="1">
        <f t="shared" ref="AA43" si="27">Q43+S43+U43+W43+Y43</f>
        <v>4699</v>
      </c>
      <c r="AB43" s="12">
        <f t="shared" ref="AB43" si="28">R43+T43+V43+X43+Z43</f>
        <v>2720</v>
      </c>
      <c r="AC43" s="18">
        <f>AA43+AB43</f>
        <v>7419</v>
      </c>
      <c r="AE43" s="4" t="s">
        <v>16</v>
      </c>
      <c r="AF43" s="2">
        <f t="shared" ref="AF43:AO43" si="29">IFERROR(B43/Q43, "N.A.")</f>
        <v>1449.7267497603068</v>
      </c>
      <c r="AG43" s="2">
        <f t="shared" si="29"/>
        <v>6345.9703703703708</v>
      </c>
      <c r="AH43" s="2">
        <f t="shared" si="29"/>
        <v>136.42352941176472</v>
      </c>
      <c r="AI43" s="2" t="str">
        <f t="shared" si="29"/>
        <v>N.A.</v>
      </c>
      <c r="AJ43" s="2">
        <f t="shared" si="29"/>
        <v>250</v>
      </c>
      <c r="AK43" s="2">
        <f t="shared" si="29"/>
        <v>26679.303278688523</v>
      </c>
      <c r="AL43" s="2">
        <f t="shared" si="29"/>
        <v>814.24057084607557</v>
      </c>
      <c r="AM43" s="2">
        <f t="shared" si="29"/>
        <v>1731.7101449275362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671.16343902958079</v>
      </c>
      <c r="AQ43" s="16">
        <f t="shared" ref="AQ43" si="31">IFERROR(M43/AB43, "N.A.")</f>
        <v>9642.8507352941178</v>
      </c>
      <c r="AR43" s="13">
        <f t="shared" ref="AR43" si="32">IFERROR(N43/AC43, "N.A.")</f>
        <v>3960.4193287505054</v>
      </c>
    </row>
    <row r="44" spans="1:44" ht="15" customHeight="1" thickBot="1" x14ac:dyDescent="0.3">
      <c r="A44" s="5" t="s">
        <v>0</v>
      </c>
      <c r="B44" s="28">
        <f>B43+C43</f>
        <v>14362655</v>
      </c>
      <c r="C44" s="30"/>
      <c r="D44" s="28">
        <f>D43+E43</f>
        <v>23192.000000000004</v>
      </c>
      <c r="E44" s="30"/>
      <c r="F44" s="28">
        <f>F43+G43</f>
        <v>13040500</v>
      </c>
      <c r="G44" s="30"/>
      <c r="H44" s="28">
        <f>H43+I43</f>
        <v>1956004.0000000002</v>
      </c>
      <c r="I44" s="30"/>
      <c r="J44" s="28">
        <f>J43+K43</f>
        <v>0</v>
      </c>
      <c r="K44" s="30"/>
      <c r="L44" s="28">
        <f>L43+M43</f>
        <v>29382351</v>
      </c>
      <c r="M44" s="29"/>
      <c r="N44" s="19">
        <f>B44+D44+F44+H44+J44</f>
        <v>29382351</v>
      </c>
      <c r="P44" s="5" t="s">
        <v>0</v>
      </c>
      <c r="Q44" s="28">
        <f>Q43+R43</f>
        <v>3068</v>
      </c>
      <c r="R44" s="30"/>
      <c r="S44" s="28">
        <f>S43+T43</f>
        <v>170</v>
      </c>
      <c r="T44" s="30"/>
      <c r="U44" s="28">
        <f>U43+V43</f>
        <v>572</v>
      </c>
      <c r="V44" s="30"/>
      <c r="W44" s="28">
        <f>W43+X43</f>
        <v>2169</v>
      </c>
      <c r="X44" s="30"/>
      <c r="Y44" s="28">
        <f>Y43+Z43</f>
        <v>1440</v>
      </c>
      <c r="Z44" s="30"/>
      <c r="AA44" s="28">
        <f>AA43+AB43</f>
        <v>7419</v>
      </c>
      <c r="AB44" s="29"/>
      <c r="AC44" s="19">
        <f>Q44+S44+U44+W44+Y44</f>
        <v>7419</v>
      </c>
      <c r="AE44" s="5" t="s">
        <v>0</v>
      </c>
      <c r="AF44" s="31">
        <f>IFERROR(B44/Q44,"N.A.")</f>
        <v>4681.4390482398958</v>
      </c>
      <c r="AG44" s="32"/>
      <c r="AH44" s="31">
        <f>IFERROR(D44/S44,"N.A.")</f>
        <v>136.42352941176472</v>
      </c>
      <c r="AI44" s="32"/>
      <c r="AJ44" s="31">
        <f>IFERROR(F44/U44,"N.A.")</f>
        <v>22798.076923076922</v>
      </c>
      <c r="AK44" s="32"/>
      <c r="AL44" s="31">
        <f>IFERROR(H44/W44,"N.A.")</f>
        <v>901.79990779160914</v>
      </c>
      <c r="AM44" s="32"/>
      <c r="AN44" s="31">
        <f>IFERROR(J44/Y44,"N.A.")</f>
        <v>0</v>
      </c>
      <c r="AO44" s="32"/>
      <c r="AP44" s="31">
        <f>IFERROR(L44/AA44,"N.A.")</f>
        <v>3960.4193287505054</v>
      </c>
      <c r="AQ44" s="32"/>
      <c r="AR44" s="17">
        <f>IFERROR(N44/AC44, "N.A.")</f>
        <v>3960.4193287505054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1667540</v>
      </c>
      <c r="C15" s="2"/>
      <c r="D15" s="2">
        <v>2263090</v>
      </c>
      <c r="E15" s="2"/>
      <c r="F15" s="2">
        <v>1429320</v>
      </c>
      <c r="G15" s="2"/>
      <c r="H15" s="2">
        <v>2630115</v>
      </c>
      <c r="I15" s="2"/>
      <c r="J15" s="2"/>
      <c r="K15" s="2"/>
      <c r="L15" s="1">
        <f t="shared" ref="L15:M18" si="0">B15+D15+F15+H15+J15</f>
        <v>7990065</v>
      </c>
      <c r="M15" s="12">
        <f t="shared" si="0"/>
        <v>0</v>
      </c>
      <c r="N15" s="13">
        <f>L15+M15</f>
        <v>7990065</v>
      </c>
      <c r="P15" s="3" t="s">
        <v>12</v>
      </c>
      <c r="Q15" s="2">
        <v>554</v>
      </c>
      <c r="R15" s="2">
        <v>0</v>
      </c>
      <c r="S15" s="2">
        <v>554</v>
      </c>
      <c r="T15" s="2">
        <v>0</v>
      </c>
      <c r="U15" s="2">
        <v>277</v>
      </c>
      <c r="V15" s="2">
        <v>0</v>
      </c>
      <c r="W15" s="2">
        <v>1385</v>
      </c>
      <c r="X15" s="2">
        <v>0</v>
      </c>
      <c r="Y15" s="2">
        <v>0</v>
      </c>
      <c r="Z15" s="2">
        <v>0</v>
      </c>
      <c r="AA15" s="1">
        <f t="shared" ref="AA15:AB18" si="1">Q15+S15+U15+W15+Y15</f>
        <v>2770</v>
      </c>
      <c r="AB15" s="12">
        <f t="shared" si="1"/>
        <v>0</v>
      </c>
      <c r="AC15" s="13">
        <f>AA15+AB15</f>
        <v>2770</v>
      </c>
      <c r="AE15" s="3" t="s">
        <v>12</v>
      </c>
      <c r="AF15" s="2">
        <f t="shared" ref="AF15:AR18" si="2">IFERROR(B15/Q15, "N.A.")</f>
        <v>3010</v>
      </c>
      <c r="AG15" s="2" t="str">
        <f t="shared" si="2"/>
        <v>N.A.</v>
      </c>
      <c r="AH15" s="2">
        <f t="shared" si="2"/>
        <v>4085</v>
      </c>
      <c r="AI15" s="2" t="str">
        <f t="shared" si="2"/>
        <v>N.A.</v>
      </c>
      <c r="AJ15" s="2">
        <f t="shared" si="2"/>
        <v>5160</v>
      </c>
      <c r="AK15" s="2" t="str">
        <f t="shared" si="2"/>
        <v>N.A.</v>
      </c>
      <c r="AL15" s="2">
        <f t="shared" si="2"/>
        <v>1899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2884.5</v>
      </c>
      <c r="AQ15" s="16" t="str">
        <f t="shared" si="2"/>
        <v>N.A.</v>
      </c>
      <c r="AR15" s="13">
        <f t="shared" si="2"/>
        <v>2884.5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10955350</v>
      </c>
      <c r="C17" s="2">
        <v>14877115.999999998</v>
      </c>
      <c r="D17" s="2">
        <v>833770</v>
      </c>
      <c r="E17" s="2"/>
      <c r="F17" s="2"/>
      <c r="G17" s="2">
        <v>17334660</v>
      </c>
      <c r="H17" s="2"/>
      <c r="I17" s="2">
        <v>1667540</v>
      </c>
      <c r="J17" s="2">
        <v>0</v>
      </c>
      <c r="K17" s="2"/>
      <c r="L17" s="1">
        <f t="shared" si="0"/>
        <v>11789120</v>
      </c>
      <c r="M17" s="12">
        <f t="shared" si="0"/>
        <v>33879316</v>
      </c>
      <c r="N17" s="13">
        <f>L17+M17</f>
        <v>45668436</v>
      </c>
      <c r="P17" s="3" t="s">
        <v>14</v>
      </c>
      <c r="Q17" s="2">
        <v>1108</v>
      </c>
      <c r="R17" s="2">
        <v>3878</v>
      </c>
      <c r="S17" s="2">
        <v>277</v>
      </c>
      <c r="T17" s="2">
        <v>0</v>
      </c>
      <c r="U17" s="2">
        <v>0</v>
      </c>
      <c r="V17" s="2">
        <v>831</v>
      </c>
      <c r="W17" s="2">
        <v>0</v>
      </c>
      <c r="X17" s="2">
        <v>277</v>
      </c>
      <c r="Y17" s="2">
        <v>277</v>
      </c>
      <c r="Z17" s="2">
        <v>0</v>
      </c>
      <c r="AA17" s="1">
        <f t="shared" si="1"/>
        <v>1662</v>
      </c>
      <c r="AB17" s="12">
        <f t="shared" si="1"/>
        <v>4986</v>
      </c>
      <c r="AC17" s="13">
        <f>AA17+AB17</f>
        <v>6648</v>
      </c>
      <c r="AE17" s="3" t="s">
        <v>14</v>
      </c>
      <c r="AF17" s="2">
        <f t="shared" si="2"/>
        <v>9887.5</v>
      </c>
      <c r="AG17" s="2">
        <f t="shared" si="2"/>
        <v>3836.2857142857138</v>
      </c>
      <c r="AH17" s="2">
        <f t="shared" si="2"/>
        <v>3010</v>
      </c>
      <c r="AI17" s="2" t="str">
        <f t="shared" si="2"/>
        <v>N.A.</v>
      </c>
      <c r="AJ17" s="2" t="str">
        <f t="shared" si="2"/>
        <v>N.A.</v>
      </c>
      <c r="AK17" s="2">
        <f t="shared" si="2"/>
        <v>20860</v>
      </c>
      <c r="AL17" s="2" t="str">
        <f t="shared" si="2"/>
        <v>N.A.</v>
      </c>
      <c r="AM17" s="2">
        <f t="shared" si="2"/>
        <v>6020</v>
      </c>
      <c r="AN17" s="2">
        <f t="shared" si="2"/>
        <v>0</v>
      </c>
      <c r="AO17" s="2" t="str">
        <f t="shared" si="2"/>
        <v>N.A.</v>
      </c>
      <c r="AP17" s="15">
        <f t="shared" si="2"/>
        <v>7093.333333333333</v>
      </c>
      <c r="AQ17" s="16">
        <f t="shared" si="2"/>
        <v>6794.8888888888887</v>
      </c>
      <c r="AR17" s="13">
        <f t="shared" si="2"/>
        <v>6869.5</v>
      </c>
    </row>
    <row r="18" spans="1:44" ht="15" customHeight="1" thickBot="1" x14ac:dyDescent="0.3">
      <c r="A18" s="3" t="s">
        <v>15</v>
      </c>
      <c r="B18" s="2">
        <v>714660</v>
      </c>
      <c r="C18" s="2">
        <v>831000</v>
      </c>
      <c r="D18" s="2"/>
      <c r="E18" s="2"/>
      <c r="F18" s="2"/>
      <c r="G18" s="2"/>
      <c r="H18" s="2">
        <v>2501310</v>
      </c>
      <c r="I18" s="2"/>
      <c r="J18" s="2"/>
      <c r="K18" s="2"/>
      <c r="L18" s="1">
        <f t="shared" si="0"/>
        <v>3215970</v>
      </c>
      <c r="M18" s="12">
        <f t="shared" si="0"/>
        <v>831000</v>
      </c>
      <c r="N18" s="13">
        <f>L18+M18</f>
        <v>4046970</v>
      </c>
      <c r="P18" s="3" t="s">
        <v>15</v>
      </c>
      <c r="Q18" s="2">
        <v>554</v>
      </c>
      <c r="R18" s="2">
        <v>277</v>
      </c>
      <c r="S18" s="2">
        <v>0</v>
      </c>
      <c r="T18" s="2">
        <v>0</v>
      </c>
      <c r="U18" s="2">
        <v>0</v>
      </c>
      <c r="V18" s="2">
        <v>0</v>
      </c>
      <c r="W18" s="2">
        <v>277</v>
      </c>
      <c r="X18" s="2">
        <v>0</v>
      </c>
      <c r="Y18" s="2">
        <v>0</v>
      </c>
      <c r="Z18" s="2">
        <v>0</v>
      </c>
      <c r="AA18" s="1">
        <f t="shared" si="1"/>
        <v>831</v>
      </c>
      <c r="AB18" s="12">
        <f t="shared" si="1"/>
        <v>277</v>
      </c>
      <c r="AC18" s="18">
        <f>AA18+AB18</f>
        <v>1108</v>
      </c>
      <c r="AE18" s="3" t="s">
        <v>15</v>
      </c>
      <c r="AF18" s="2">
        <f t="shared" si="2"/>
        <v>1290</v>
      </c>
      <c r="AG18" s="2">
        <f t="shared" si="2"/>
        <v>3000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9030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3870</v>
      </c>
      <c r="AQ18" s="16">
        <f t="shared" si="2"/>
        <v>3000</v>
      </c>
      <c r="AR18" s="13">
        <f t="shared" si="2"/>
        <v>3652.5</v>
      </c>
    </row>
    <row r="19" spans="1:44" ht="15" customHeight="1" thickBot="1" x14ac:dyDescent="0.3">
      <c r="A19" s="4" t="s">
        <v>16</v>
      </c>
      <c r="B19" s="2">
        <v>13337550</v>
      </c>
      <c r="C19" s="2">
        <v>15708116</v>
      </c>
      <c r="D19" s="2">
        <v>3096860</v>
      </c>
      <c r="E19" s="2"/>
      <c r="F19" s="2">
        <v>1429320</v>
      </c>
      <c r="G19" s="2">
        <v>17334660</v>
      </c>
      <c r="H19" s="2">
        <v>5131425</v>
      </c>
      <c r="I19" s="2">
        <v>1667540</v>
      </c>
      <c r="J19" s="2">
        <v>0</v>
      </c>
      <c r="K19" s="2"/>
      <c r="L19" s="1">
        <f t="shared" ref="L19" si="3">B19+D19+F19+H19+J19</f>
        <v>22995155</v>
      </c>
      <c r="M19" s="12">
        <f t="shared" ref="M19" si="4">C19+E19+G19+I19+K19</f>
        <v>34710316</v>
      </c>
      <c r="N19" s="18">
        <f>L19+M19</f>
        <v>57705471</v>
      </c>
      <c r="P19" s="4" t="s">
        <v>16</v>
      </c>
      <c r="Q19" s="2">
        <v>2216</v>
      </c>
      <c r="R19" s="2">
        <v>4155</v>
      </c>
      <c r="S19" s="2">
        <v>831</v>
      </c>
      <c r="T19" s="2">
        <v>0</v>
      </c>
      <c r="U19" s="2">
        <v>277</v>
      </c>
      <c r="V19" s="2">
        <v>831</v>
      </c>
      <c r="W19" s="2">
        <v>1662</v>
      </c>
      <c r="X19" s="2">
        <v>277</v>
      </c>
      <c r="Y19" s="2">
        <v>277</v>
      </c>
      <c r="Z19" s="2">
        <v>0</v>
      </c>
      <c r="AA19" s="1">
        <f t="shared" ref="AA19" si="5">Q19+S19+U19+W19+Y19</f>
        <v>5263</v>
      </c>
      <c r="AB19" s="12">
        <f t="shared" ref="AB19" si="6">R19+T19+V19+X19+Z19</f>
        <v>5263</v>
      </c>
      <c r="AC19" s="13">
        <f>AA19+AB19</f>
        <v>10526</v>
      </c>
      <c r="AE19" s="4" t="s">
        <v>16</v>
      </c>
      <c r="AF19" s="2">
        <f t="shared" ref="AF19:AO19" si="7">IFERROR(B19/Q19, "N.A.")</f>
        <v>6018.75</v>
      </c>
      <c r="AG19" s="2">
        <f t="shared" si="7"/>
        <v>3780.5333333333333</v>
      </c>
      <c r="AH19" s="2">
        <f t="shared" si="7"/>
        <v>3726.6666666666665</v>
      </c>
      <c r="AI19" s="2" t="str">
        <f t="shared" si="7"/>
        <v>N.A.</v>
      </c>
      <c r="AJ19" s="2">
        <f t="shared" si="7"/>
        <v>5160</v>
      </c>
      <c r="AK19" s="2">
        <f t="shared" si="7"/>
        <v>20860</v>
      </c>
      <c r="AL19" s="2">
        <f t="shared" si="7"/>
        <v>3087.5</v>
      </c>
      <c r="AM19" s="2">
        <f t="shared" si="7"/>
        <v>6020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4369.2105263157891</v>
      </c>
      <c r="AQ19" s="16">
        <f t="shared" ref="AQ19" si="9">IFERROR(M19/AB19, "N.A.")</f>
        <v>6595.1578947368425</v>
      </c>
      <c r="AR19" s="13">
        <f t="shared" ref="AR19" si="10">IFERROR(N19/AC19, "N.A.")</f>
        <v>5482.1842105263158</v>
      </c>
    </row>
    <row r="20" spans="1:44" ht="15" customHeight="1" thickBot="1" x14ac:dyDescent="0.3">
      <c r="A20" s="5" t="s">
        <v>0</v>
      </c>
      <c r="B20" s="28">
        <f>B19+C19</f>
        <v>29045666</v>
      </c>
      <c r="C20" s="30"/>
      <c r="D20" s="28">
        <f>D19+E19</f>
        <v>3096860</v>
      </c>
      <c r="E20" s="30"/>
      <c r="F20" s="28">
        <f>F19+G19</f>
        <v>18763980</v>
      </c>
      <c r="G20" s="30"/>
      <c r="H20" s="28">
        <f>H19+I19</f>
        <v>6798965</v>
      </c>
      <c r="I20" s="30"/>
      <c r="J20" s="28">
        <f>J19+K19</f>
        <v>0</v>
      </c>
      <c r="K20" s="30"/>
      <c r="L20" s="28">
        <f>L19+M19</f>
        <v>57705471</v>
      </c>
      <c r="M20" s="29"/>
      <c r="N20" s="19">
        <f>B20+D20+F20+H20+J20</f>
        <v>57705471</v>
      </c>
      <c r="P20" s="5" t="s">
        <v>0</v>
      </c>
      <c r="Q20" s="28">
        <f>Q19+R19</f>
        <v>6371</v>
      </c>
      <c r="R20" s="30"/>
      <c r="S20" s="28">
        <f>S19+T19</f>
        <v>831</v>
      </c>
      <c r="T20" s="30"/>
      <c r="U20" s="28">
        <f>U19+V19</f>
        <v>1108</v>
      </c>
      <c r="V20" s="30"/>
      <c r="W20" s="28">
        <f>W19+X19</f>
        <v>1939</v>
      </c>
      <c r="X20" s="30"/>
      <c r="Y20" s="28">
        <f>Y19+Z19</f>
        <v>277</v>
      </c>
      <c r="Z20" s="30"/>
      <c r="AA20" s="28">
        <f>AA19+AB19</f>
        <v>10526</v>
      </c>
      <c r="AB20" s="30"/>
      <c r="AC20" s="20">
        <f>Q20+S20+U20+W20+Y20</f>
        <v>10526</v>
      </c>
      <c r="AE20" s="5" t="s">
        <v>0</v>
      </c>
      <c r="AF20" s="31">
        <f>IFERROR(B20/Q20,"N.A.")</f>
        <v>4559.04347826087</v>
      </c>
      <c r="AG20" s="32"/>
      <c r="AH20" s="31">
        <f>IFERROR(D20/S20,"N.A.")</f>
        <v>3726.6666666666665</v>
      </c>
      <c r="AI20" s="32"/>
      <c r="AJ20" s="31">
        <f>IFERROR(F20/U20,"N.A.")</f>
        <v>16935</v>
      </c>
      <c r="AK20" s="32"/>
      <c r="AL20" s="31">
        <f>IFERROR(H20/W20,"N.A.")</f>
        <v>3506.4285714285716</v>
      </c>
      <c r="AM20" s="32"/>
      <c r="AN20" s="31">
        <f>IFERROR(J20/Y20,"N.A.")</f>
        <v>0</v>
      </c>
      <c r="AO20" s="32"/>
      <c r="AP20" s="31">
        <f>IFERROR(L20/AA20,"N.A.")</f>
        <v>5482.1842105263158</v>
      </c>
      <c r="AQ20" s="32"/>
      <c r="AR20" s="17">
        <f>IFERROR(N20/AC20, "N.A.")</f>
        <v>5482.1842105263158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1667540</v>
      </c>
      <c r="C27" s="2"/>
      <c r="D27" s="2">
        <v>2263090</v>
      </c>
      <c r="E27" s="2"/>
      <c r="F27" s="2">
        <v>1429320</v>
      </c>
      <c r="G27" s="2"/>
      <c r="H27" s="2">
        <v>774215</v>
      </c>
      <c r="I27" s="2"/>
      <c r="J27" s="2"/>
      <c r="K27" s="2"/>
      <c r="L27" s="1">
        <f t="shared" ref="L27:M30" si="11">B27+D27+F27+H27+J27</f>
        <v>6134165</v>
      </c>
      <c r="M27" s="12">
        <f t="shared" si="11"/>
        <v>0</v>
      </c>
      <c r="N27" s="13">
        <f>L27+M27</f>
        <v>6134165</v>
      </c>
      <c r="P27" s="3" t="s">
        <v>12</v>
      </c>
      <c r="Q27" s="2">
        <v>554</v>
      </c>
      <c r="R27" s="2">
        <v>0</v>
      </c>
      <c r="S27" s="2">
        <v>554</v>
      </c>
      <c r="T27" s="2">
        <v>0</v>
      </c>
      <c r="U27" s="2">
        <v>277</v>
      </c>
      <c r="V27" s="2">
        <v>0</v>
      </c>
      <c r="W27" s="2">
        <v>277</v>
      </c>
      <c r="X27" s="2">
        <v>0</v>
      </c>
      <c r="Y27" s="2">
        <v>0</v>
      </c>
      <c r="Z27" s="2">
        <v>0</v>
      </c>
      <c r="AA27" s="1">
        <f t="shared" ref="AA27:AB30" si="12">Q27+S27+U27+W27+Y27</f>
        <v>1662</v>
      </c>
      <c r="AB27" s="12">
        <f t="shared" si="12"/>
        <v>0</v>
      </c>
      <c r="AC27" s="13">
        <f>AA27+AB27</f>
        <v>1662</v>
      </c>
      <c r="AE27" s="3" t="s">
        <v>12</v>
      </c>
      <c r="AF27" s="2">
        <f t="shared" ref="AF27:AR30" si="13">IFERROR(B27/Q27, "N.A.")</f>
        <v>3010</v>
      </c>
      <c r="AG27" s="2" t="str">
        <f t="shared" si="13"/>
        <v>N.A.</v>
      </c>
      <c r="AH27" s="2">
        <f t="shared" si="13"/>
        <v>4085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2795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3690.8333333333335</v>
      </c>
      <c r="AQ27" s="16" t="str">
        <f t="shared" si="13"/>
        <v>N.A.</v>
      </c>
      <c r="AR27" s="13">
        <f t="shared" si="13"/>
        <v>3690.8333333333335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5540000</v>
      </c>
      <c r="C29" s="2">
        <v>7118346</v>
      </c>
      <c r="D29" s="2">
        <v>833770</v>
      </c>
      <c r="E29" s="2"/>
      <c r="F29" s="2"/>
      <c r="G29" s="2">
        <v>17334660</v>
      </c>
      <c r="H29" s="2"/>
      <c r="I29" s="2">
        <v>1667540</v>
      </c>
      <c r="J29" s="2"/>
      <c r="K29" s="2"/>
      <c r="L29" s="1">
        <f t="shared" si="11"/>
        <v>6373770</v>
      </c>
      <c r="M29" s="12">
        <f t="shared" si="11"/>
        <v>26120546</v>
      </c>
      <c r="N29" s="13">
        <f>L29+M29</f>
        <v>32494316</v>
      </c>
      <c r="P29" s="3" t="s">
        <v>14</v>
      </c>
      <c r="Q29" s="2">
        <v>277</v>
      </c>
      <c r="R29" s="2">
        <v>1939</v>
      </c>
      <c r="S29" s="2">
        <v>277</v>
      </c>
      <c r="T29" s="2">
        <v>0</v>
      </c>
      <c r="U29" s="2">
        <v>0</v>
      </c>
      <c r="V29" s="2">
        <v>831</v>
      </c>
      <c r="W29" s="2">
        <v>0</v>
      </c>
      <c r="X29" s="2">
        <v>277</v>
      </c>
      <c r="Y29" s="2">
        <v>0</v>
      </c>
      <c r="Z29" s="2">
        <v>0</v>
      </c>
      <c r="AA29" s="1">
        <f t="shared" si="12"/>
        <v>554</v>
      </c>
      <c r="AB29" s="12">
        <f t="shared" si="12"/>
        <v>3047</v>
      </c>
      <c r="AC29" s="13">
        <f>AA29+AB29</f>
        <v>3601</v>
      </c>
      <c r="AE29" s="3" t="s">
        <v>14</v>
      </c>
      <c r="AF29" s="2">
        <f t="shared" si="13"/>
        <v>20000</v>
      </c>
      <c r="AG29" s="2">
        <f t="shared" si="13"/>
        <v>3671.1428571428573</v>
      </c>
      <c r="AH29" s="2">
        <f t="shared" si="13"/>
        <v>3010</v>
      </c>
      <c r="AI29" s="2" t="str">
        <f t="shared" si="13"/>
        <v>N.A.</v>
      </c>
      <c r="AJ29" s="2" t="str">
        <f t="shared" si="13"/>
        <v>N.A.</v>
      </c>
      <c r="AK29" s="2">
        <f t="shared" si="13"/>
        <v>20860</v>
      </c>
      <c r="AL29" s="2" t="str">
        <f t="shared" si="13"/>
        <v>N.A.</v>
      </c>
      <c r="AM29" s="2">
        <f t="shared" si="13"/>
        <v>6020</v>
      </c>
      <c r="AN29" s="2" t="str">
        <f t="shared" si="13"/>
        <v>N.A.</v>
      </c>
      <c r="AO29" s="2" t="str">
        <f t="shared" si="13"/>
        <v>N.A.</v>
      </c>
      <c r="AP29" s="15">
        <f t="shared" si="13"/>
        <v>11505</v>
      </c>
      <c r="AQ29" s="16">
        <f t="shared" si="13"/>
        <v>8572.545454545454</v>
      </c>
      <c r="AR29" s="13">
        <f t="shared" si="13"/>
        <v>9023.6923076923085</v>
      </c>
    </row>
    <row r="30" spans="1:44" ht="15" customHeight="1" thickBot="1" x14ac:dyDescent="0.3">
      <c r="A30" s="3" t="s">
        <v>15</v>
      </c>
      <c r="B30" s="2">
        <v>714660</v>
      </c>
      <c r="C30" s="2">
        <v>831000</v>
      </c>
      <c r="D30" s="2"/>
      <c r="E30" s="2"/>
      <c r="F30" s="2"/>
      <c r="G30" s="2"/>
      <c r="H30" s="2">
        <v>2501310</v>
      </c>
      <c r="I30" s="2"/>
      <c r="J30" s="2"/>
      <c r="K30" s="2"/>
      <c r="L30" s="1">
        <f t="shared" si="11"/>
        <v>3215970</v>
      </c>
      <c r="M30" s="12">
        <f t="shared" si="11"/>
        <v>831000</v>
      </c>
      <c r="N30" s="13">
        <f>L30+M30</f>
        <v>4046970</v>
      </c>
      <c r="P30" s="3" t="s">
        <v>15</v>
      </c>
      <c r="Q30" s="2">
        <v>554</v>
      </c>
      <c r="R30" s="2">
        <v>277</v>
      </c>
      <c r="S30" s="2">
        <v>0</v>
      </c>
      <c r="T30" s="2">
        <v>0</v>
      </c>
      <c r="U30" s="2">
        <v>0</v>
      </c>
      <c r="V30" s="2">
        <v>0</v>
      </c>
      <c r="W30" s="2">
        <v>277</v>
      </c>
      <c r="X30" s="2">
        <v>0</v>
      </c>
      <c r="Y30" s="2">
        <v>0</v>
      </c>
      <c r="Z30" s="2">
        <v>0</v>
      </c>
      <c r="AA30" s="1">
        <f t="shared" si="12"/>
        <v>831</v>
      </c>
      <c r="AB30" s="12">
        <f t="shared" si="12"/>
        <v>277</v>
      </c>
      <c r="AC30" s="18">
        <f>AA30+AB30</f>
        <v>1108</v>
      </c>
      <c r="AE30" s="3" t="s">
        <v>15</v>
      </c>
      <c r="AF30" s="2">
        <f t="shared" si="13"/>
        <v>1290</v>
      </c>
      <c r="AG30" s="2">
        <f t="shared" si="13"/>
        <v>3000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9030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3870</v>
      </c>
      <c r="AQ30" s="16">
        <f t="shared" si="13"/>
        <v>3000</v>
      </c>
      <c r="AR30" s="13">
        <f t="shared" si="13"/>
        <v>3652.5</v>
      </c>
    </row>
    <row r="31" spans="1:44" ht="15" customHeight="1" thickBot="1" x14ac:dyDescent="0.3">
      <c r="A31" s="4" t="s">
        <v>16</v>
      </c>
      <c r="B31" s="2">
        <v>7922200</v>
      </c>
      <c r="C31" s="2">
        <v>7949346</v>
      </c>
      <c r="D31" s="2">
        <v>3096860</v>
      </c>
      <c r="E31" s="2"/>
      <c r="F31" s="2">
        <v>1429320</v>
      </c>
      <c r="G31" s="2">
        <v>17334660</v>
      </c>
      <c r="H31" s="2">
        <v>3275525</v>
      </c>
      <c r="I31" s="2">
        <v>1667540</v>
      </c>
      <c r="J31" s="2"/>
      <c r="K31" s="2"/>
      <c r="L31" s="1">
        <f t="shared" ref="L31" si="14">B31+D31+F31+H31+J31</f>
        <v>15723905</v>
      </c>
      <c r="M31" s="12">
        <f t="shared" ref="M31" si="15">C31+E31+G31+I31+K31</f>
        <v>26951546</v>
      </c>
      <c r="N31" s="18">
        <f>L31+M31</f>
        <v>42675451</v>
      </c>
      <c r="P31" s="4" t="s">
        <v>16</v>
      </c>
      <c r="Q31" s="2">
        <v>1385</v>
      </c>
      <c r="R31" s="2">
        <v>2216</v>
      </c>
      <c r="S31" s="2">
        <v>831</v>
      </c>
      <c r="T31" s="2">
        <v>0</v>
      </c>
      <c r="U31" s="2">
        <v>277</v>
      </c>
      <c r="V31" s="2">
        <v>831</v>
      </c>
      <c r="W31" s="2">
        <v>554</v>
      </c>
      <c r="X31" s="2">
        <v>277</v>
      </c>
      <c r="Y31" s="2">
        <v>0</v>
      </c>
      <c r="Z31" s="2">
        <v>0</v>
      </c>
      <c r="AA31" s="1">
        <f t="shared" ref="AA31" si="16">Q31+S31+U31+W31+Y31</f>
        <v>3047</v>
      </c>
      <c r="AB31" s="12">
        <f t="shared" ref="AB31" si="17">R31+T31+V31+X31+Z31</f>
        <v>3324</v>
      </c>
      <c r="AC31" s="13">
        <f>AA31+AB31</f>
        <v>6371</v>
      </c>
      <c r="AE31" s="4" t="s">
        <v>16</v>
      </c>
      <c r="AF31" s="2">
        <f t="shared" ref="AF31:AO31" si="18">IFERROR(B31/Q31, "N.A.")</f>
        <v>5720</v>
      </c>
      <c r="AG31" s="2">
        <f t="shared" si="18"/>
        <v>3587.25</v>
      </c>
      <c r="AH31" s="2">
        <f t="shared" si="18"/>
        <v>3726.6666666666665</v>
      </c>
      <c r="AI31" s="2" t="str">
        <f t="shared" si="18"/>
        <v>N.A.</v>
      </c>
      <c r="AJ31" s="2">
        <f t="shared" si="18"/>
        <v>5160</v>
      </c>
      <c r="AK31" s="2">
        <f t="shared" si="18"/>
        <v>20860</v>
      </c>
      <c r="AL31" s="2">
        <f t="shared" si="18"/>
        <v>5912.5</v>
      </c>
      <c r="AM31" s="2">
        <f t="shared" si="18"/>
        <v>6020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5160.454545454545</v>
      </c>
      <c r="AQ31" s="16">
        <f t="shared" ref="AQ31" si="20">IFERROR(M31/AB31, "N.A.")</f>
        <v>8108.166666666667</v>
      </c>
      <c r="AR31" s="13">
        <f t="shared" ref="AR31" si="21">IFERROR(N31/AC31, "N.A.")</f>
        <v>6698.391304347826</v>
      </c>
    </row>
    <row r="32" spans="1:44" ht="15" customHeight="1" thickBot="1" x14ac:dyDescent="0.3">
      <c r="A32" s="5" t="s">
        <v>0</v>
      </c>
      <c r="B32" s="28">
        <f>B31+C31</f>
        <v>15871546</v>
      </c>
      <c r="C32" s="30"/>
      <c r="D32" s="28">
        <f>D31+E31</f>
        <v>3096860</v>
      </c>
      <c r="E32" s="30"/>
      <c r="F32" s="28">
        <f>F31+G31</f>
        <v>18763980</v>
      </c>
      <c r="G32" s="30"/>
      <c r="H32" s="28">
        <f>H31+I31</f>
        <v>4943065</v>
      </c>
      <c r="I32" s="30"/>
      <c r="J32" s="28">
        <f>J31+K31</f>
        <v>0</v>
      </c>
      <c r="K32" s="30"/>
      <c r="L32" s="28">
        <f>L31+M31</f>
        <v>42675451</v>
      </c>
      <c r="M32" s="29"/>
      <c r="N32" s="19">
        <f>B32+D32+F32+H32+J32</f>
        <v>42675451</v>
      </c>
      <c r="P32" s="5" t="s">
        <v>0</v>
      </c>
      <c r="Q32" s="28">
        <f>Q31+R31</f>
        <v>3601</v>
      </c>
      <c r="R32" s="30"/>
      <c r="S32" s="28">
        <f>S31+T31</f>
        <v>831</v>
      </c>
      <c r="T32" s="30"/>
      <c r="U32" s="28">
        <f>U31+V31</f>
        <v>1108</v>
      </c>
      <c r="V32" s="30"/>
      <c r="W32" s="28">
        <f>W31+X31</f>
        <v>831</v>
      </c>
      <c r="X32" s="30"/>
      <c r="Y32" s="28">
        <f>Y31+Z31</f>
        <v>0</v>
      </c>
      <c r="Z32" s="30"/>
      <c r="AA32" s="28">
        <f>AA31+AB31</f>
        <v>6371</v>
      </c>
      <c r="AB32" s="30"/>
      <c r="AC32" s="20">
        <f>Q32+S32+U32+W32+Y32</f>
        <v>6371</v>
      </c>
      <c r="AE32" s="5" t="s">
        <v>0</v>
      </c>
      <c r="AF32" s="31">
        <f>IFERROR(B32/Q32,"N.A.")</f>
        <v>4407.5384615384619</v>
      </c>
      <c r="AG32" s="32"/>
      <c r="AH32" s="31">
        <f>IFERROR(D32/S32,"N.A.")</f>
        <v>3726.6666666666665</v>
      </c>
      <c r="AI32" s="32"/>
      <c r="AJ32" s="31">
        <f>IFERROR(F32/U32,"N.A.")</f>
        <v>16935</v>
      </c>
      <c r="AK32" s="32"/>
      <c r="AL32" s="31">
        <f>IFERROR(H32/W32,"N.A.")</f>
        <v>5948.333333333333</v>
      </c>
      <c r="AM32" s="32"/>
      <c r="AN32" s="31" t="str">
        <f>IFERROR(J32/Y32,"N.A.")</f>
        <v>N.A.</v>
      </c>
      <c r="AO32" s="32"/>
      <c r="AP32" s="31">
        <f>IFERROR(L32/AA32,"N.A.")</f>
        <v>6698.391304347826</v>
      </c>
      <c r="AQ32" s="32"/>
      <c r="AR32" s="17">
        <f>IFERROR(N32/AC32, "N.A.")</f>
        <v>6698.391304347826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1855900</v>
      </c>
      <c r="I39" s="2"/>
      <c r="J39" s="2"/>
      <c r="K39" s="2"/>
      <c r="L39" s="1">
        <f t="shared" ref="L39:M42" si="22">B39+D39+F39+H39+J39</f>
        <v>1855900</v>
      </c>
      <c r="M39" s="12">
        <f t="shared" si="22"/>
        <v>0</v>
      </c>
      <c r="N39" s="13">
        <f>L39+M39</f>
        <v>1855900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1108</v>
      </c>
      <c r="X39" s="2">
        <v>0</v>
      </c>
      <c r="Y39" s="2">
        <v>0</v>
      </c>
      <c r="Z39" s="2">
        <v>0</v>
      </c>
      <c r="AA39" s="1">
        <f t="shared" ref="AA39:AB42" si="23">Q39+S39+U39+W39+Y39</f>
        <v>1108</v>
      </c>
      <c r="AB39" s="12">
        <f t="shared" si="23"/>
        <v>0</v>
      </c>
      <c r="AC39" s="13">
        <f>AA39+AB39</f>
        <v>1108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1675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1675</v>
      </c>
      <c r="AQ39" s="16" t="str">
        <f t="shared" si="24"/>
        <v>N.A.</v>
      </c>
      <c r="AR39" s="13">
        <f t="shared" si="24"/>
        <v>1675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5415349.9999999991</v>
      </c>
      <c r="C41" s="2">
        <v>7758769.9999999991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5415349.9999999991</v>
      </c>
      <c r="M41" s="12">
        <f t="shared" si="22"/>
        <v>7758769.9999999991</v>
      </c>
      <c r="N41" s="13">
        <f>L41+M41</f>
        <v>13174119.999999998</v>
      </c>
      <c r="P41" s="3" t="s">
        <v>14</v>
      </c>
      <c r="Q41" s="2">
        <v>831</v>
      </c>
      <c r="R41" s="2">
        <v>1939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277</v>
      </c>
      <c r="Z41" s="2">
        <v>0</v>
      </c>
      <c r="AA41" s="1">
        <f t="shared" si="23"/>
        <v>1108</v>
      </c>
      <c r="AB41" s="12">
        <f t="shared" si="23"/>
        <v>1939</v>
      </c>
      <c r="AC41" s="13">
        <f>AA41+AB41</f>
        <v>3047</v>
      </c>
      <c r="AE41" s="3" t="s">
        <v>14</v>
      </c>
      <c r="AF41" s="2">
        <f t="shared" si="24"/>
        <v>6516.6666666666652</v>
      </c>
      <c r="AG41" s="2">
        <f t="shared" si="24"/>
        <v>4001.4285714285711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4887.4999999999991</v>
      </c>
      <c r="AQ41" s="16">
        <f t="shared" si="24"/>
        <v>4001.4285714285711</v>
      </c>
      <c r="AR41" s="13">
        <f t="shared" si="24"/>
        <v>4323.6363636363631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5415349.9999999991</v>
      </c>
      <c r="C43" s="2">
        <v>7758769.9999999991</v>
      </c>
      <c r="D43" s="2"/>
      <c r="E43" s="2"/>
      <c r="F43" s="2"/>
      <c r="G43" s="2"/>
      <c r="H43" s="2">
        <v>1855900</v>
      </c>
      <c r="I43" s="2"/>
      <c r="J43" s="2">
        <v>0</v>
      </c>
      <c r="K43" s="2"/>
      <c r="L43" s="1">
        <f t="shared" ref="L43" si="25">B43+D43+F43+H43+J43</f>
        <v>7271249.9999999991</v>
      </c>
      <c r="M43" s="12">
        <f t="shared" ref="M43" si="26">C43+E43+G43+I43+K43</f>
        <v>7758769.9999999991</v>
      </c>
      <c r="N43" s="18">
        <f>L43+M43</f>
        <v>15030019.999999998</v>
      </c>
      <c r="P43" s="4" t="s">
        <v>16</v>
      </c>
      <c r="Q43" s="2">
        <v>831</v>
      </c>
      <c r="R43" s="2">
        <v>1939</v>
      </c>
      <c r="S43" s="2">
        <v>0</v>
      </c>
      <c r="T43" s="2">
        <v>0</v>
      </c>
      <c r="U43" s="2">
        <v>0</v>
      </c>
      <c r="V43" s="2">
        <v>0</v>
      </c>
      <c r="W43" s="2">
        <v>1108</v>
      </c>
      <c r="X43" s="2">
        <v>0</v>
      </c>
      <c r="Y43" s="2">
        <v>277</v>
      </c>
      <c r="Z43" s="2">
        <v>0</v>
      </c>
      <c r="AA43" s="1">
        <f t="shared" ref="AA43" si="27">Q43+S43+U43+W43+Y43</f>
        <v>2216</v>
      </c>
      <c r="AB43" s="12">
        <f t="shared" ref="AB43" si="28">R43+T43+V43+X43+Z43</f>
        <v>1939</v>
      </c>
      <c r="AC43" s="18">
        <f>AA43+AB43</f>
        <v>4155</v>
      </c>
      <c r="AE43" s="4" t="s">
        <v>16</v>
      </c>
      <c r="AF43" s="2">
        <f t="shared" ref="AF43:AO43" si="29">IFERROR(B43/Q43, "N.A.")</f>
        <v>6516.6666666666652</v>
      </c>
      <c r="AG43" s="2">
        <f t="shared" si="29"/>
        <v>4001.4285714285711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1675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3281.2499999999995</v>
      </c>
      <c r="AQ43" s="16">
        <f t="shared" ref="AQ43" si="31">IFERROR(M43/AB43, "N.A.")</f>
        <v>4001.4285714285711</v>
      </c>
      <c r="AR43" s="13">
        <f t="shared" ref="AR43" si="32">IFERROR(N43/AC43, "N.A.")</f>
        <v>3617.333333333333</v>
      </c>
    </row>
    <row r="44" spans="1:44" ht="15" customHeight="1" thickBot="1" x14ac:dyDescent="0.3">
      <c r="A44" s="5" t="s">
        <v>0</v>
      </c>
      <c r="B44" s="28">
        <f>B43+C43</f>
        <v>13174119.999999998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1855900</v>
      </c>
      <c r="I44" s="30"/>
      <c r="J44" s="28">
        <f>J43+K43</f>
        <v>0</v>
      </c>
      <c r="K44" s="30"/>
      <c r="L44" s="28">
        <f>L43+M43</f>
        <v>15030019.999999998</v>
      </c>
      <c r="M44" s="29"/>
      <c r="N44" s="19">
        <f>B44+D44+F44+H44+J44</f>
        <v>15030019.999999998</v>
      </c>
      <c r="P44" s="5" t="s">
        <v>0</v>
      </c>
      <c r="Q44" s="28">
        <f>Q43+R43</f>
        <v>2770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1108</v>
      </c>
      <c r="X44" s="30"/>
      <c r="Y44" s="28">
        <f>Y43+Z43</f>
        <v>277</v>
      </c>
      <c r="Z44" s="30"/>
      <c r="AA44" s="28">
        <f>AA43+AB43</f>
        <v>4155</v>
      </c>
      <c r="AB44" s="29"/>
      <c r="AC44" s="19">
        <f>Q44+S44+U44+W44+Y44</f>
        <v>4155</v>
      </c>
      <c r="AE44" s="5" t="s">
        <v>0</v>
      </c>
      <c r="AF44" s="31">
        <f>IFERROR(B44/Q44,"N.A.")</f>
        <v>4755.9999999999991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1675</v>
      </c>
      <c r="AM44" s="32"/>
      <c r="AN44" s="31">
        <f>IFERROR(J44/Y44,"N.A.")</f>
        <v>0</v>
      </c>
      <c r="AO44" s="32"/>
      <c r="AP44" s="31">
        <f>IFERROR(L44/AA44,"N.A.")</f>
        <v>3617.333333333333</v>
      </c>
      <c r="AQ44" s="32"/>
      <c r="AR44" s="17">
        <f>IFERROR(N44/AC44, "N.A.")</f>
        <v>3617.333333333333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15451197</v>
      </c>
      <c r="C15" s="2"/>
      <c r="D15" s="2">
        <v>13740470</v>
      </c>
      <c r="E15" s="2"/>
      <c r="F15" s="2">
        <v>10696868</v>
      </c>
      <c r="G15" s="2"/>
      <c r="H15" s="2">
        <v>42770553.000000007</v>
      </c>
      <c r="I15" s="2"/>
      <c r="J15" s="2">
        <v>0</v>
      </c>
      <c r="K15" s="2"/>
      <c r="L15" s="1">
        <f t="shared" ref="L15:M18" si="0">B15+D15+F15+H15+J15</f>
        <v>82659088</v>
      </c>
      <c r="M15" s="12">
        <f t="shared" si="0"/>
        <v>0</v>
      </c>
      <c r="N15" s="13">
        <f>L15+M15</f>
        <v>82659088</v>
      </c>
      <c r="P15" s="3" t="s">
        <v>12</v>
      </c>
      <c r="Q15" s="2">
        <v>6416</v>
      </c>
      <c r="R15" s="2">
        <v>0</v>
      </c>
      <c r="S15" s="2">
        <v>3372</v>
      </c>
      <c r="T15" s="2">
        <v>0</v>
      </c>
      <c r="U15" s="2">
        <v>2696</v>
      </c>
      <c r="V15" s="2">
        <v>0</v>
      </c>
      <c r="W15" s="2">
        <v>20439</v>
      </c>
      <c r="X15" s="2">
        <v>0</v>
      </c>
      <c r="Y15" s="2">
        <v>3698</v>
      </c>
      <c r="Z15" s="2">
        <v>0</v>
      </c>
      <c r="AA15" s="1">
        <f t="shared" ref="AA15:AB18" si="1">Q15+S15+U15+W15+Y15</f>
        <v>36621</v>
      </c>
      <c r="AB15" s="12">
        <f t="shared" si="1"/>
        <v>0</v>
      </c>
      <c r="AC15" s="13">
        <f>AA15+AB15</f>
        <v>36621</v>
      </c>
      <c r="AE15" s="3" t="s">
        <v>12</v>
      </c>
      <c r="AF15" s="2">
        <f t="shared" ref="AF15:AR18" si="2">IFERROR(B15/Q15, "N.A.")</f>
        <v>2408.2289588528679</v>
      </c>
      <c r="AG15" s="2" t="str">
        <f t="shared" si="2"/>
        <v>N.A.</v>
      </c>
      <c r="AH15" s="2">
        <f t="shared" si="2"/>
        <v>4074.8724792408066</v>
      </c>
      <c r="AI15" s="2" t="str">
        <f t="shared" si="2"/>
        <v>N.A.</v>
      </c>
      <c r="AJ15" s="2">
        <f t="shared" si="2"/>
        <v>3967.6810089020773</v>
      </c>
      <c r="AK15" s="2" t="str">
        <f t="shared" si="2"/>
        <v>N.A.</v>
      </c>
      <c r="AL15" s="2">
        <f t="shared" si="2"/>
        <v>2092.5951856744464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2257.1499412905164</v>
      </c>
      <c r="AQ15" s="16" t="str">
        <f t="shared" si="2"/>
        <v>N.A.</v>
      </c>
      <c r="AR15" s="13">
        <f t="shared" si="2"/>
        <v>2257.1499412905164</v>
      </c>
    </row>
    <row r="16" spans="1:44" ht="15" customHeight="1" thickBot="1" x14ac:dyDescent="0.3">
      <c r="A16" s="3" t="s">
        <v>13</v>
      </c>
      <c r="B16" s="2">
        <v>6969525.0000000009</v>
      </c>
      <c r="C16" s="2">
        <v>921210</v>
      </c>
      <c r="D16" s="2">
        <v>45899</v>
      </c>
      <c r="E16" s="2"/>
      <c r="F16" s="2"/>
      <c r="G16" s="2"/>
      <c r="H16" s="2"/>
      <c r="I16" s="2"/>
      <c r="J16" s="2"/>
      <c r="K16" s="2"/>
      <c r="L16" s="1">
        <f t="shared" si="0"/>
        <v>7015424.0000000009</v>
      </c>
      <c r="M16" s="12">
        <f t="shared" si="0"/>
        <v>921210</v>
      </c>
      <c r="N16" s="13">
        <f>L16+M16</f>
        <v>7936634.0000000009</v>
      </c>
      <c r="P16" s="3" t="s">
        <v>13</v>
      </c>
      <c r="Q16" s="2">
        <v>5147</v>
      </c>
      <c r="R16" s="2">
        <v>591</v>
      </c>
      <c r="S16" s="2">
        <v>79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5226</v>
      </c>
      <c r="AB16" s="12">
        <f t="shared" si="1"/>
        <v>591</v>
      </c>
      <c r="AC16" s="13">
        <f>AA16+AB16</f>
        <v>5817</v>
      </c>
      <c r="AE16" s="3" t="s">
        <v>13</v>
      </c>
      <c r="AF16" s="2">
        <f t="shared" si="2"/>
        <v>1354.0946182242085</v>
      </c>
      <c r="AG16" s="2">
        <f t="shared" si="2"/>
        <v>1558.7309644670052</v>
      </c>
      <c r="AH16" s="2">
        <f t="shared" si="2"/>
        <v>581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1342.4079601990052</v>
      </c>
      <c r="AQ16" s="16">
        <f t="shared" si="2"/>
        <v>1558.7309644670052</v>
      </c>
      <c r="AR16" s="13">
        <f t="shared" si="2"/>
        <v>1364.3861096785286</v>
      </c>
    </row>
    <row r="17" spans="1:44" ht="15" customHeight="1" thickBot="1" x14ac:dyDescent="0.3">
      <c r="A17" s="3" t="s">
        <v>14</v>
      </c>
      <c r="B17" s="2">
        <v>33210917.000000011</v>
      </c>
      <c r="C17" s="2">
        <v>282867821</v>
      </c>
      <c r="D17" s="2">
        <v>4751785</v>
      </c>
      <c r="E17" s="2">
        <v>1187015</v>
      </c>
      <c r="F17" s="2"/>
      <c r="G17" s="2">
        <v>33613600.000000007</v>
      </c>
      <c r="H17" s="2"/>
      <c r="I17" s="2">
        <v>7874573.9999999991</v>
      </c>
      <c r="J17" s="2">
        <v>0</v>
      </c>
      <c r="K17" s="2"/>
      <c r="L17" s="1">
        <f t="shared" si="0"/>
        <v>37962702.000000015</v>
      </c>
      <c r="M17" s="12">
        <f t="shared" si="0"/>
        <v>325543010</v>
      </c>
      <c r="N17" s="13">
        <f>L17+M17</f>
        <v>363505712</v>
      </c>
      <c r="P17" s="3" t="s">
        <v>14</v>
      </c>
      <c r="Q17" s="2">
        <v>10916</v>
      </c>
      <c r="R17" s="2">
        <v>48780</v>
      </c>
      <c r="S17" s="2">
        <v>1440</v>
      </c>
      <c r="T17" s="2">
        <v>636</v>
      </c>
      <c r="U17" s="2">
        <v>0</v>
      </c>
      <c r="V17" s="2">
        <v>3058</v>
      </c>
      <c r="W17" s="2">
        <v>0</v>
      </c>
      <c r="X17" s="2">
        <v>2289</v>
      </c>
      <c r="Y17" s="2">
        <v>2515</v>
      </c>
      <c r="Z17" s="2">
        <v>0</v>
      </c>
      <c r="AA17" s="1">
        <f t="shared" si="1"/>
        <v>14871</v>
      </c>
      <c r="AB17" s="12">
        <f t="shared" si="1"/>
        <v>54763</v>
      </c>
      <c r="AC17" s="13">
        <f>AA17+AB17</f>
        <v>69634</v>
      </c>
      <c r="AE17" s="3" t="s">
        <v>14</v>
      </c>
      <c r="AF17" s="2">
        <f t="shared" si="2"/>
        <v>3042.4072004397226</v>
      </c>
      <c r="AG17" s="2">
        <f t="shared" si="2"/>
        <v>5798.8483189831895</v>
      </c>
      <c r="AH17" s="2">
        <f t="shared" si="2"/>
        <v>3299.8506944444443</v>
      </c>
      <c r="AI17" s="2">
        <f t="shared" si="2"/>
        <v>1866.375786163522</v>
      </c>
      <c r="AJ17" s="2" t="str">
        <f t="shared" si="2"/>
        <v>N.A.</v>
      </c>
      <c r="AK17" s="2">
        <f t="shared" si="2"/>
        <v>10992.020928711579</v>
      </c>
      <c r="AL17" s="2" t="str">
        <f t="shared" si="2"/>
        <v>N.A.</v>
      </c>
      <c r="AM17" s="2">
        <f t="shared" si="2"/>
        <v>3440.1808650065527</v>
      </c>
      <c r="AN17" s="2">
        <f t="shared" si="2"/>
        <v>0</v>
      </c>
      <c r="AO17" s="2" t="str">
        <f t="shared" si="2"/>
        <v>N.A.</v>
      </c>
      <c r="AP17" s="15">
        <f t="shared" si="2"/>
        <v>2552.8008876336503</v>
      </c>
      <c r="AQ17" s="16">
        <f t="shared" si="2"/>
        <v>5944.5795518872228</v>
      </c>
      <c r="AR17" s="13">
        <f t="shared" si="2"/>
        <v>5220.233104517908</v>
      </c>
    </row>
    <row r="18" spans="1:44" ht="15" customHeight="1" thickBot="1" x14ac:dyDescent="0.3">
      <c r="A18" s="3" t="s">
        <v>15</v>
      </c>
      <c r="B18" s="2">
        <v>4127618</v>
      </c>
      <c r="C18" s="2">
        <v>1501950</v>
      </c>
      <c r="D18" s="2">
        <v>2328063.0000000005</v>
      </c>
      <c r="E18" s="2"/>
      <c r="F18" s="2"/>
      <c r="G18" s="2">
        <v>11110765.999999998</v>
      </c>
      <c r="H18" s="2">
        <v>11698209</v>
      </c>
      <c r="I18" s="2"/>
      <c r="J18" s="2">
        <v>0</v>
      </c>
      <c r="K18" s="2"/>
      <c r="L18" s="1">
        <f t="shared" si="0"/>
        <v>18153890</v>
      </c>
      <c r="M18" s="12">
        <f t="shared" si="0"/>
        <v>12612715.999999998</v>
      </c>
      <c r="N18" s="13">
        <f>L18+M18</f>
        <v>30766606</v>
      </c>
      <c r="P18" s="3" t="s">
        <v>15</v>
      </c>
      <c r="Q18" s="2">
        <v>2036</v>
      </c>
      <c r="R18" s="2">
        <v>455</v>
      </c>
      <c r="S18" s="2">
        <v>1023</v>
      </c>
      <c r="T18" s="2">
        <v>0</v>
      </c>
      <c r="U18" s="2">
        <v>0</v>
      </c>
      <c r="V18" s="2">
        <v>1069</v>
      </c>
      <c r="W18" s="2">
        <v>7850</v>
      </c>
      <c r="X18" s="2">
        <v>0</v>
      </c>
      <c r="Y18" s="2">
        <v>3740</v>
      </c>
      <c r="Z18" s="2">
        <v>0</v>
      </c>
      <c r="AA18" s="1">
        <f t="shared" si="1"/>
        <v>14649</v>
      </c>
      <c r="AB18" s="12">
        <f t="shared" si="1"/>
        <v>1524</v>
      </c>
      <c r="AC18" s="18">
        <f>AA18+AB18</f>
        <v>16173</v>
      </c>
      <c r="AE18" s="3" t="s">
        <v>15</v>
      </c>
      <c r="AF18" s="2">
        <f t="shared" si="2"/>
        <v>2027.3172888015717</v>
      </c>
      <c r="AG18" s="2">
        <f t="shared" si="2"/>
        <v>3300.9890109890111</v>
      </c>
      <c r="AH18" s="2">
        <f t="shared" si="2"/>
        <v>2275.7214076246337</v>
      </c>
      <c r="AI18" s="2" t="str">
        <f t="shared" si="2"/>
        <v>N.A.</v>
      </c>
      <c r="AJ18" s="2" t="str">
        <f t="shared" si="2"/>
        <v>N.A.</v>
      </c>
      <c r="AK18" s="2">
        <f t="shared" si="2"/>
        <v>10393.607109448081</v>
      </c>
      <c r="AL18" s="2">
        <f t="shared" si="2"/>
        <v>1490.2177070063694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1239.2579698272921</v>
      </c>
      <c r="AQ18" s="16">
        <f t="shared" si="2"/>
        <v>8276.0603674540671</v>
      </c>
      <c r="AR18" s="13">
        <f t="shared" si="2"/>
        <v>1902.3437828479564</v>
      </c>
    </row>
    <row r="19" spans="1:44" ht="15" customHeight="1" thickBot="1" x14ac:dyDescent="0.3">
      <c r="A19" s="4" t="s">
        <v>16</v>
      </c>
      <c r="B19" s="2">
        <v>59759256.999999993</v>
      </c>
      <c r="C19" s="2">
        <v>285290980.99999988</v>
      </c>
      <c r="D19" s="2">
        <v>20866217.000000004</v>
      </c>
      <c r="E19" s="2">
        <v>1187015</v>
      </c>
      <c r="F19" s="2">
        <v>10696868</v>
      </c>
      <c r="G19" s="2">
        <v>44724366.000000007</v>
      </c>
      <c r="H19" s="2">
        <v>54468761.999999963</v>
      </c>
      <c r="I19" s="2">
        <v>7874573.9999999991</v>
      </c>
      <c r="J19" s="2">
        <v>0</v>
      </c>
      <c r="K19" s="2"/>
      <c r="L19" s="1">
        <f t="shared" ref="L19" si="3">B19+D19+F19+H19+J19</f>
        <v>145791103.99999997</v>
      </c>
      <c r="M19" s="12">
        <f t="shared" ref="M19" si="4">C19+E19+G19+I19+K19</f>
        <v>339076935.99999988</v>
      </c>
      <c r="N19" s="18">
        <f>L19+M19</f>
        <v>484868039.99999988</v>
      </c>
      <c r="P19" s="4" t="s">
        <v>16</v>
      </c>
      <c r="Q19" s="2">
        <v>24515</v>
      </c>
      <c r="R19" s="2">
        <v>49826</v>
      </c>
      <c r="S19" s="2">
        <v>5914</v>
      </c>
      <c r="T19" s="2">
        <v>636</v>
      </c>
      <c r="U19" s="2">
        <v>2696</v>
      </c>
      <c r="V19" s="2">
        <v>4127</v>
      </c>
      <c r="W19" s="2">
        <v>28289</v>
      </c>
      <c r="X19" s="2">
        <v>2289</v>
      </c>
      <c r="Y19" s="2">
        <v>9953</v>
      </c>
      <c r="Z19" s="2">
        <v>0</v>
      </c>
      <c r="AA19" s="1">
        <f t="shared" ref="AA19" si="5">Q19+S19+U19+W19+Y19</f>
        <v>71367</v>
      </c>
      <c r="AB19" s="12">
        <f t="shared" ref="AB19" si="6">R19+T19+V19+X19+Z19</f>
        <v>56878</v>
      </c>
      <c r="AC19" s="13">
        <f>AA19+AB19</f>
        <v>128245</v>
      </c>
      <c r="AE19" s="4" t="s">
        <v>16</v>
      </c>
      <c r="AF19" s="2">
        <f t="shared" ref="AF19:AO19" si="7">IFERROR(B19/Q19, "N.A.")</f>
        <v>2437.6609014888841</v>
      </c>
      <c r="AG19" s="2">
        <f t="shared" si="7"/>
        <v>5725.7452133424295</v>
      </c>
      <c r="AH19" s="2">
        <f t="shared" si="7"/>
        <v>3528.2747717281036</v>
      </c>
      <c r="AI19" s="2">
        <f t="shared" si="7"/>
        <v>1866.375786163522</v>
      </c>
      <c r="AJ19" s="2">
        <f t="shared" si="7"/>
        <v>3967.6810089020773</v>
      </c>
      <c r="AK19" s="2">
        <f t="shared" si="7"/>
        <v>10837.016234552946</v>
      </c>
      <c r="AL19" s="2">
        <f t="shared" si="7"/>
        <v>1925.4396408497989</v>
      </c>
      <c r="AM19" s="2">
        <f t="shared" si="7"/>
        <v>3440.1808650065527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2042.8363809603875</v>
      </c>
      <c r="AQ19" s="16">
        <f t="shared" ref="AQ19" si="9">IFERROR(M19/AB19, "N.A.")</f>
        <v>5961.4778297408466</v>
      </c>
      <c r="AR19" s="13">
        <f t="shared" ref="AR19" si="10">IFERROR(N19/AC19, "N.A.")</f>
        <v>3780.7948847908292</v>
      </c>
    </row>
    <row r="20" spans="1:44" ht="15" customHeight="1" thickBot="1" x14ac:dyDescent="0.3">
      <c r="A20" s="5" t="s">
        <v>0</v>
      </c>
      <c r="B20" s="28">
        <f>B19+C19</f>
        <v>345050237.99999988</v>
      </c>
      <c r="C20" s="30"/>
      <c r="D20" s="28">
        <f>D19+E19</f>
        <v>22053232.000000004</v>
      </c>
      <c r="E20" s="30"/>
      <c r="F20" s="28">
        <f>F19+G19</f>
        <v>55421234.000000007</v>
      </c>
      <c r="G20" s="30"/>
      <c r="H20" s="28">
        <f>H19+I19</f>
        <v>62343335.999999963</v>
      </c>
      <c r="I20" s="30"/>
      <c r="J20" s="28">
        <f>J19+K19</f>
        <v>0</v>
      </c>
      <c r="K20" s="30"/>
      <c r="L20" s="28">
        <f>L19+M19</f>
        <v>484868039.99999988</v>
      </c>
      <c r="M20" s="29"/>
      <c r="N20" s="19">
        <f>B20+D20+F20+H20+J20</f>
        <v>484868039.99999982</v>
      </c>
      <c r="P20" s="5" t="s">
        <v>0</v>
      </c>
      <c r="Q20" s="28">
        <f>Q19+R19</f>
        <v>74341</v>
      </c>
      <c r="R20" s="30"/>
      <c r="S20" s="28">
        <f>S19+T19</f>
        <v>6550</v>
      </c>
      <c r="T20" s="30"/>
      <c r="U20" s="28">
        <f>U19+V19</f>
        <v>6823</v>
      </c>
      <c r="V20" s="30"/>
      <c r="W20" s="28">
        <f>W19+X19</f>
        <v>30578</v>
      </c>
      <c r="X20" s="30"/>
      <c r="Y20" s="28">
        <f>Y19+Z19</f>
        <v>9953</v>
      </c>
      <c r="Z20" s="30"/>
      <c r="AA20" s="28">
        <f>AA19+AB19</f>
        <v>128245</v>
      </c>
      <c r="AB20" s="30"/>
      <c r="AC20" s="20">
        <f>Q20+S20+U20+W20+Y20</f>
        <v>128245</v>
      </c>
      <c r="AE20" s="5" t="s">
        <v>0</v>
      </c>
      <c r="AF20" s="31">
        <f>IFERROR(B20/Q20,"N.A.")</f>
        <v>4641.452738058405</v>
      </c>
      <c r="AG20" s="32"/>
      <c r="AH20" s="31">
        <f>IFERROR(D20/S20,"N.A.")</f>
        <v>3366.9056488549622</v>
      </c>
      <c r="AI20" s="32"/>
      <c r="AJ20" s="31">
        <f>IFERROR(F20/U20,"N.A.")</f>
        <v>8122.7076066246527</v>
      </c>
      <c r="AK20" s="32"/>
      <c r="AL20" s="31">
        <f>IFERROR(H20/W20,"N.A.")</f>
        <v>2038.8297468768383</v>
      </c>
      <c r="AM20" s="32"/>
      <c r="AN20" s="31">
        <f>IFERROR(J20/Y20,"N.A.")</f>
        <v>0</v>
      </c>
      <c r="AO20" s="32"/>
      <c r="AP20" s="31">
        <f>IFERROR(L20/AA20,"N.A.")</f>
        <v>3780.7948847908292</v>
      </c>
      <c r="AQ20" s="32"/>
      <c r="AR20" s="17">
        <f>IFERROR(N20/AC20, "N.A.")</f>
        <v>3780.7948847908287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12814826.000000002</v>
      </c>
      <c r="C27" s="2"/>
      <c r="D27" s="2">
        <v>13584970</v>
      </c>
      <c r="E27" s="2"/>
      <c r="F27" s="2">
        <v>9006428</v>
      </c>
      <c r="G27" s="2"/>
      <c r="H27" s="2">
        <v>21859388.999999996</v>
      </c>
      <c r="I27" s="2"/>
      <c r="J27" s="2">
        <v>0</v>
      </c>
      <c r="K27" s="2"/>
      <c r="L27" s="1">
        <f t="shared" ref="L27:M30" si="11">B27+D27+F27+H27+J27</f>
        <v>57265613</v>
      </c>
      <c r="M27" s="12">
        <f t="shared" si="11"/>
        <v>0</v>
      </c>
      <c r="N27" s="13">
        <f>L27+M27</f>
        <v>57265613</v>
      </c>
      <c r="P27" s="3" t="s">
        <v>12</v>
      </c>
      <c r="Q27" s="2">
        <v>4932</v>
      </c>
      <c r="R27" s="2">
        <v>0</v>
      </c>
      <c r="S27" s="2">
        <v>2947</v>
      </c>
      <c r="T27" s="2">
        <v>0</v>
      </c>
      <c r="U27" s="2">
        <v>1769</v>
      </c>
      <c r="V27" s="2">
        <v>0</v>
      </c>
      <c r="W27" s="2">
        <v>7207</v>
      </c>
      <c r="X27" s="2">
        <v>0</v>
      </c>
      <c r="Y27" s="2">
        <v>832</v>
      </c>
      <c r="Z27" s="2">
        <v>0</v>
      </c>
      <c r="AA27" s="1">
        <f t="shared" ref="AA27:AB30" si="12">Q27+S27+U27+W27+Y27</f>
        <v>17687</v>
      </c>
      <c r="AB27" s="12">
        <f t="shared" si="12"/>
        <v>0</v>
      </c>
      <c r="AC27" s="13">
        <f>AA27+AB27</f>
        <v>17687</v>
      </c>
      <c r="AE27" s="3" t="s">
        <v>12</v>
      </c>
      <c r="AF27" s="2">
        <f t="shared" ref="AF27:AR30" si="13">IFERROR(B27/Q27, "N.A.")</f>
        <v>2598.3021086780213</v>
      </c>
      <c r="AG27" s="2" t="str">
        <f t="shared" si="13"/>
        <v>N.A.</v>
      </c>
      <c r="AH27" s="2">
        <f t="shared" si="13"/>
        <v>4609.7624703087886</v>
      </c>
      <c r="AI27" s="2" t="str">
        <f t="shared" si="13"/>
        <v>N.A.</v>
      </c>
      <c r="AJ27" s="2">
        <f t="shared" si="13"/>
        <v>5091.253815715093</v>
      </c>
      <c r="AK27" s="2" t="str">
        <f t="shared" si="13"/>
        <v>N.A.</v>
      </c>
      <c r="AL27" s="2">
        <f t="shared" si="13"/>
        <v>3033.0774247259606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3237.7233561372759</v>
      </c>
      <c r="AQ27" s="16" t="str">
        <f t="shared" si="13"/>
        <v>N.A.</v>
      </c>
      <c r="AR27" s="13">
        <f t="shared" si="13"/>
        <v>3237.7233561372759</v>
      </c>
    </row>
    <row r="28" spans="1:44" ht="15" customHeight="1" thickBot="1" x14ac:dyDescent="0.3">
      <c r="A28" s="3" t="s">
        <v>13</v>
      </c>
      <c r="B28" s="2">
        <v>415065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415065</v>
      </c>
      <c r="M28" s="12">
        <f t="shared" si="11"/>
        <v>0</v>
      </c>
      <c r="N28" s="13">
        <f>L28+M28</f>
        <v>415065</v>
      </c>
      <c r="P28" s="3" t="s">
        <v>13</v>
      </c>
      <c r="Q28" s="2">
        <v>161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161</v>
      </c>
      <c r="AB28" s="12">
        <f t="shared" si="12"/>
        <v>0</v>
      </c>
      <c r="AC28" s="13">
        <f>AA28+AB28</f>
        <v>161</v>
      </c>
      <c r="AE28" s="3" t="s">
        <v>13</v>
      </c>
      <c r="AF28" s="2">
        <f t="shared" si="13"/>
        <v>2578.0434782608695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2578.0434782608695</v>
      </c>
      <c r="AQ28" s="16" t="str">
        <f t="shared" si="13"/>
        <v>N.A.</v>
      </c>
      <c r="AR28" s="13">
        <f t="shared" si="13"/>
        <v>2578.0434782608695</v>
      </c>
    </row>
    <row r="29" spans="1:44" ht="15" customHeight="1" thickBot="1" x14ac:dyDescent="0.3">
      <c r="A29" s="3" t="s">
        <v>14</v>
      </c>
      <c r="B29" s="2">
        <v>21897450.999999996</v>
      </c>
      <c r="C29" s="2">
        <v>192967219.00000006</v>
      </c>
      <c r="D29" s="2">
        <v>3676284.9999999995</v>
      </c>
      <c r="E29" s="2">
        <v>1146810</v>
      </c>
      <c r="F29" s="2"/>
      <c r="G29" s="2">
        <v>25611420</v>
      </c>
      <c r="H29" s="2"/>
      <c r="I29" s="2">
        <v>6018544</v>
      </c>
      <c r="J29" s="2">
        <v>0</v>
      </c>
      <c r="K29" s="2"/>
      <c r="L29" s="1">
        <f t="shared" si="11"/>
        <v>25573735.999999996</v>
      </c>
      <c r="M29" s="12">
        <f t="shared" si="11"/>
        <v>225743993.00000006</v>
      </c>
      <c r="N29" s="13">
        <f>L29+M29</f>
        <v>251317729.00000006</v>
      </c>
      <c r="P29" s="3" t="s">
        <v>14</v>
      </c>
      <c r="Q29" s="2">
        <v>6713</v>
      </c>
      <c r="R29" s="2">
        <v>32064</v>
      </c>
      <c r="S29" s="2">
        <v>883</v>
      </c>
      <c r="T29" s="2">
        <v>449</v>
      </c>
      <c r="U29" s="2">
        <v>0</v>
      </c>
      <c r="V29" s="2">
        <v>2138</v>
      </c>
      <c r="W29" s="2">
        <v>0</v>
      </c>
      <c r="X29" s="2">
        <v>1405</v>
      </c>
      <c r="Y29" s="2">
        <v>1202</v>
      </c>
      <c r="Z29" s="2">
        <v>0</v>
      </c>
      <c r="AA29" s="1">
        <f t="shared" si="12"/>
        <v>8798</v>
      </c>
      <c r="AB29" s="12">
        <f t="shared" si="12"/>
        <v>36056</v>
      </c>
      <c r="AC29" s="13">
        <f>AA29+AB29</f>
        <v>44854</v>
      </c>
      <c r="AE29" s="3" t="s">
        <v>14</v>
      </c>
      <c r="AF29" s="2">
        <f t="shared" si="13"/>
        <v>3261.9471175331441</v>
      </c>
      <c r="AG29" s="2">
        <f t="shared" si="13"/>
        <v>6018.189215319363</v>
      </c>
      <c r="AH29" s="2">
        <f t="shared" si="13"/>
        <v>4163.4031710079271</v>
      </c>
      <c r="AI29" s="2">
        <f t="shared" si="13"/>
        <v>2554.1425389755013</v>
      </c>
      <c r="AJ29" s="2" t="str">
        <f t="shared" si="13"/>
        <v>N.A.</v>
      </c>
      <c r="AK29" s="2">
        <f t="shared" si="13"/>
        <v>11979.148737137511</v>
      </c>
      <c r="AL29" s="2" t="str">
        <f t="shared" si="13"/>
        <v>N.A.</v>
      </c>
      <c r="AM29" s="2">
        <f t="shared" si="13"/>
        <v>4283.6612099644126</v>
      </c>
      <c r="AN29" s="2">
        <f t="shared" si="13"/>
        <v>0</v>
      </c>
      <c r="AO29" s="2" t="str">
        <f t="shared" si="13"/>
        <v>N.A.</v>
      </c>
      <c r="AP29" s="15">
        <f t="shared" si="13"/>
        <v>2906.7669924982947</v>
      </c>
      <c r="AQ29" s="16">
        <f t="shared" si="13"/>
        <v>6260.9272520523646</v>
      </c>
      <c r="AR29" s="13">
        <f t="shared" si="13"/>
        <v>5603.0170999242</v>
      </c>
    </row>
    <row r="30" spans="1:44" ht="15" customHeight="1" thickBot="1" x14ac:dyDescent="0.3">
      <c r="A30" s="3" t="s">
        <v>15</v>
      </c>
      <c r="B30" s="2">
        <v>4094937.9999999995</v>
      </c>
      <c r="C30" s="2">
        <v>1501950</v>
      </c>
      <c r="D30" s="2">
        <v>2328063.0000000005</v>
      </c>
      <c r="E30" s="2"/>
      <c r="F30" s="2"/>
      <c r="G30" s="2">
        <v>7785404.0000000009</v>
      </c>
      <c r="H30" s="2">
        <v>11389820.999999998</v>
      </c>
      <c r="I30" s="2"/>
      <c r="J30" s="2">
        <v>0</v>
      </c>
      <c r="K30" s="2"/>
      <c r="L30" s="1">
        <f t="shared" si="11"/>
        <v>17812822</v>
      </c>
      <c r="M30" s="12">
        <f t="shared" si="11"/>
        <v>9287354</v>
      </c>
      <c r="N30" s="13">
        <f>L30+M30</f>
        <v>27100176</v>
      </c>
      <c r="P30" s="3" t="s">
        <v>15</v>
      </c>
      <c r="Q30" s="2">
        <v>1960</v>
      </c>
      <c r="R30" s="2">
        <v>455</v>
      </c>
      <c r="S30" s="2">
        <v>1023</v>
      </c>
      <c r="T30" s="2">
        <v>0</v>
      </c>
      <c r="U30" s="2">
        <v>0</v>
      </c>
      <c r="V30" s="2">
        <v>897</v>
      </c>
      <c r="W30" s="2">
        <v>7495</v>
      </c>
      <c r="X30" s="2">
        <v>0</v>
      </c>
      <c r="Y30" s="2">
        <v>2106</v>
      </c>
      <c r="Z30" s="2">
        <v>0</v>
      </c>
      <c r="AA30" s="1">
        <f t="shared" si="12"/>
        <v>12584</v>
      </c>
      <c r="AB30" s="12">
        <f t="shared" si="12"/>
        <v>1352</v>
      </c>
      <c r="AC30" s="18">
        <f>AA30+AB30</f>
        <v>13936</v>
      </c>
      <c r="AE30" s="3" t="s">
        <v>15</v>
      </c>
      <c r="AF30" s="2">
        <f t="shared" si="13"/>
        <v>2089.2540816326527</v>
      </c>
      <c r="AG30" s="2">
        <f t="shared" si="13"/>
        <v>3300.9890109890111</v>
      </c>
      <c r="AH30" s="2">
        <f t="shared" si="13"/>
        <v>2275.7214076246337</v>
      </c>
      <c r="AI30" s="2" t="str">
        <f t="shared" si="13"/>
        <v>N.A.</v>
      </c>
      <c r="AJ30" s="2" t="str">
        <f t="shared" si="13"/>
        <v>N.A.</v>
      </c>
      <c r="AK30" s="2">
        <f t="shared" si="13"/>
        <v>8679.3801560758093</v>
      </c>
      <c r="AL30" s="2">
        <f t="shared" si="13"/>
        <v>1519.655903935957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1415.5135092180547</v>
      </c>
      <c r="AQ30" s="16">
        <f t="shared" si="13"/>
        <v>6869.3446745562132</v>
      </c>
      <c r="AR30" s="13">
        <f t="shared" si="13"/>
        <v>1944.6165327210103</v>
      </c>
    </row>
    <row r="31" spans="1:44" ht="15" customHeight="1" thickBot="1" x14ac:dyDescent="0.3">
      <c r="A31" s="4" t="s">
        <v>16</v>
      </c>
      <c r="B31" s="2">
        <v>39222279.999999985</v>
      </c>
      <c r="C31" s="2">
        <v>194469169.00000006</v>
      </c>
      <c r="D31" s="2">
        <v>19589318</v>
      </c>
      <c r="E31" s="2">
        <v>1146810</v>
      </c>
      <c r="F31" s="2">
        <v>9006428</v>
      </c>
      <c r="G31" s="2">
        <v>33396824.000000004</v>
      </c>
      <c r="H31" s="2">
        <v>33249209.999999993</v>
      </c>
      <c r="I31" s="2">
        <v>6018544</v>
      </c>
      <c r="J31" s="2">
        <v>0</v>
      </c>
      <c r="K31" s="2"/>
      <c r="L31" s="1">
        <f t="shared" ref="L31" si="14">B31+D31+F31+H31+J31</f>
        <v>101067235.99999997</v>
      </c>
      <c r="M31" s="12">
        <f t="shared" ref="M31" si="15">C31+E31+G31+I31+K31</f>
        <v>235031347.00000006</v>
      </c>
      <c r="N31" s="18">
        <f>L31+M31</f>
        <v>336098583</v>
      </c>
      <c r="P31" s="4" t="s">
        <v>16</v>
      </c>
      <c r="Q31" s="2">
        <v>13766</v>
      </c>
      <c r="R31" s="2">
        <v>32519</v>
      </c>
      <c r="S31" s="2">
        <v>4853</v>
      </c>
      <c r="T31" s="2">
        <v>449</v>
      </c>
      <c r="U31" s="2">
        <v>1769</v>
      </c>
      <c r="V31" s="2">
        <v>3035</v>
      </c>
      <c r="W31" s="2">
        <v>14702</v>
      </c>
      <c r="X31" s="2">
        <v>1405</v>
      </c>
      <c r="Y31" s="2">
        <v>4140</v>
      </c>
      <c r="Z31" s="2">
        <v>0</v>
      </c>
      <c r="AA31" s="1">
        <f t="shared" ref="AA31" si="16">Q31+S31+U31+W31+Y31</f>
        <v>39230</v>
      </c>
      <c r="AB31" s="12">
        <f t="shared" ref="AB31" si="17">R31+T31+V31+X31+Z31</f>
        <v>37408</v>
      </c>
      <c r="AC31" s="13">
        <f>AA31+AB31</f>
        <v>76638</v>
      </c>
      <c r="AE31" s="4" t="s">
        <v>16</v>
      </c>
      <c r="AF31" s="2">
        <f t="shared" ref="AF31:AO31" si="18">IFERROR(B31/Q31, "N.A.")</f>
        <v>2849.2140055208474</v>
      </c>
      <c r="AG31" s="2">
        <f t="shared" si="18"/>
        <v>5980.1706387035292</v>
      </c>
      <c r="AH31" s="2">
        <f t="shared" si="18"/>
        <v>4036.537811662889</v>
      </c>
      <c r="AI31" s="2">
        <f t="shared" si="18"/>
        <v>2554.1425389755013</v>
      </c>
      <c r="AJ31" s="2">
        <f t="shared" si="18"/>
        <v>5091.253815715093</v>
      </c>
      <c r="AK31" s="2">
        <f t="shared" si="18"/>
        <v>11003.895881383856</v>
      </c>
      <c r="AL31" s="2">
        <f t="shared" si="18"/>
        <v>2261.5433274384432</v>
      </c>
      <c r="AM31" s="2">
        <f t="shared" si="18"/>
        <v>4283.6612099644126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2576.2741779250564</v>
      </c>
      <c r="AQ31" s="16">
        <f t="shared" ref="AQ31" si="20">IFERROR(M31/AB31, "N.A.")</f>
        <v>6282.9166755774186</v>
      </c>
      <c r="AR31" s="13">
        <f t="shared" ref="AR31" si="21">IFERROR(N31/AC31, "N.A.")</f>
        <v>4385.5343693728955</v>
      </c>
    </row>
    <row r="32" spans="1:44" ht="15" customHeight="1" thickBot="1" x14ac:dyDescent="0.3">
      <c r="A32" s="5" t="s">
        <v>0</v>
      </c>
      <c r="B32" s="28">
        <f>B31+C31</f>
        <v>233691449.00000006</v>
      </c>
      <c r="C32" s="30"/>
      <c r="D32" s="28">
        <f>D31+E31</f>
        <v>20736128</v>
      </c>
      <c r="E32" s="30"/>
      <c r="F32" s="28">
        <f>F31+G31</f>
        <v>42403252</v>
      </c>
      <c r="G32" s="30"/>
      <c r="H32" s="28">
        <f>H31+I31</f>
        <v>39267753.999999993</v>
      </c>
      <c r="I32" s="30"/>
      <c r="J32" s="28">
        <f>J31+K31</f>
        <v>0</v>
      </c>
      <c r="K32" s="30"/>
      <c r="L32" s="28">
        <f>L31+M31</f>
        <v>336098583</v>
      </c>
      <c r="M32" s="29"/>
      <c r="N32" s="19">
        <f>B32+D32+F32+H32+J32</f>
        <v>336098583.00000006</v>
      </c>
      <c r="P32" s="5" t="s">
        <v>0</v>
      </c>
      <c r="Q32" s="28">
        <f>Q31+R31</f>
        <v>46285</v>
      </c>
      <c r="R32" s="30"/>
      <c r="S32" s="28">
        <f>S31+T31</f>
        <v>5302</v>
      </c>
      <c r="T32" s="30"/>
      <c r="U32" s="28">
        <f>U31+V31</f>
        <v>4804</v>
      </c>
      <c r="V32" s="30"/>
      <c r="W32" s="28">
        <f>W31+X31</f>
        <v>16107</v>
      </c>
      <c r="X32" s="30"/>
      <c r="Y32" s="28">
        <f>Y31+Z31</f>
        <v>4140</v>
      </c>
      <c r="Z32" s="30"/>
      <c r="AA32" s="28">
        <f>AA31+AB31</f>
        <v>76638</v>
      </c>
      <c r="AB32" s="30"/>
      <c r="AC32" s="20">
        <f>Q32+S32+U32+W32+Y32</f>
        <v>76638</v>
      </c>
      <c r="AE32" s="5" t="s">
        <v>0</v>
      </c>
      <c r="AF32" s="31">
        <f>IFERROR(B32/Q32,"N.A.")</f>
        <v>5048.967246408125</v>
      </c>
      <c r="AG32" s="32"/>
      <c r="AH32" s="31">
        <f>IFERROR(D32/S32,"N.A.")</f>
        <v>3911.0011316484347</v>
      </c>
      <c r="AI32" s="32"/>
      <c r="AJ32" s="31">
        <f>IFERROR(F32/U32,"N.A.")</f>
        <v>8826.6552872606153</v>
      </c>
      <c r="AK32" s="32"/>
      <c r="AL32" s="31">
        <f>IFERROR(H32/W32,"N.A.")</f>
        <v>2437.930961693673</v>
      </c>
      <c r="AM32" s="32"/>
      <c r="AN32" s="31">
        <f>IFERROR(J32/Y32,"N.A.")</f>
        <v>0</v>
      </c>
      <c r="AO32" s="32"/>
      <c r="AP32" s="31">
        <f>IFERROR(L32/AA32,"N.A.")</f>
        <v>4385.5343693728955</v>
      </c>
      <c r="AQ32" s="32"/>
      <c r="AR32" s="17">
        <f>IFERROR(N32/AC32, "N.A.")</f>
        <v>4385.5343693728964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2636371</v>
      </c>
      <c r="C39" s="2"/>
      <c r="D39" s="2">
        <v>155500</v>
      </c>
      <c r="E39" s="2"/>
      <c r="F39" s="2">
        <v>1690439.9999999998</v>
      </c>
      <c r="G39" s="2"/>
      <c r="H39" s="2">
        <v>20911164</v>
      </c>
      <c r="I39" s="2"/>
      <c r="J39" s="2">
        <v>0</v>
      </c>
      <c r="K39" s="2"/>
      <c r="L39" s="1">
        <f t="shared" ref="L39:M42" si="22">B39+D39+F39+H39+J39</f>
        <v>25393475</v>
      </c>
      <c r="M39" s="12">
        <f t="shared" si="22"/>
        <v>0</v>
      </c>
      <c r="N39" s="13">
        <f>L39+M39</f>
        <v>25393475</v>
      </c>
      <c r="P39" s="3" t="s">
        <v>12</v>
      </c>
      <c r="Q39" s="2">
        <v>1484</v>
      </c>
      <c r="R39" s="2">
        <v>0</v>
      </c>
      <c r="S39" s="2">
        <v>425</v>
      </c>
      <c r="T39" s="2">
        <v>0</v>
      </c>
      <c r="U39" s="2">
        <v>927</v>
      </c>
      <c r="V39" s="2">
        <v>0</v>
      </c>
      <c r="W39" s="2">
        <v>13232</v>
      </c>
      <c r="X39" s="2">
        <v>0</v>
      </c>
      <c r="Y39" s="2">
        <v>2866</v>
      </c>
      <c r="Z39" s="2">
        <v>0</v>
      </c>
      <c r="AA39" s="1">
        <f t="shared" ref="AA39:AB42" si="23">Q39+S39+U39+W39+Y39</f>
        <v>18934</v>
      </c>
      <c r="AB39" s="12">
        <f t="shared" si="23"/>
        <v>0</v>
      </c>
      <c r="AC39" s="13">
        <f>AA39+AB39</f>
        <v>18934</v>
      </c>
      <c r="AE39" s="3" t="s">
        <v>12</v>
      </c>
      <c r="AF39" s="2">
        <f t="shared" ref="AF39:AR42" si="24">IFERROR(B39/Q39, "N.A.")</f>
        <v>1776.5303234501348</v>
      </c>
      <c r="AG39" s="2" t="str">
        <f t="shared" si="24"/>
        <v>N.A.</v>
      </c>
      <c r="AH39" s="2">
        <f t="shared" si="24"/>
        <v>365.88235294117646</v>
      </c>
      <c r="AI39" s="2" t="str">
        <f t="shared" si="24"/>
        <v>N.A.</v>
      </c>
      <c r="AJ39" s="2">
        <f t="shared" si="24"/>
        <v>1823.5598705501616</v>
      </c>
      <c r="AK39" s="2" t="str">
        <f t="shared" si="24"/>
        <v>N.A.</v>
      </c>
      <c r="AL39" s="2">
        <f t="shared" si="24"/>
        <v>1580.3479443772671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1341.1574416393789</v>
      </c>
      <c r="AQ39" s="16" t="str">
        <f t="shared" si="24"/>
        <v>N.A.</v>
      </c>
      <c r="AR39" s="13">
        <f t="shared" si="24"/>
        <v>1341.1574416393789</v>
      </c>
    </row>
    <row r="40" spans="1:44" ht="15" customHeight="1" thickBot="1" x14ac:dyDescent="0.3">
      <c r="A40" s="3" t="s">
        <v>13</v>
      </c>
      <c r="B40" s="2">
        <v>6554459.9999999991</v>
      </c>
      <c r="C40" s="2">
        <v>921210</v>
      </c>
      <c r="D40" s="2">
        <v>45899</v>
      </c>
      <c r="E40" s="2"/>
      <c r="F40" s="2"/>
      <c r="G40" s="2"/>
      <c r="H40" s="2"/>
      <c r="I40" s="2"/>
      <c r="J40" s="2"/>
      <c r="K40" s="2"/>
      <c r="L40" s="1">
        <f t="shared" si="22"/>
        <v>6600358.9999999991</v>
      </c>
      <c r="M40" s="12">
        <f t="shared" si="22"/>
        <v>921210</v>
      </c>
      <c r="N40" s="13">
        <f>L40+M40</f>
        <v>7521568.9999999991</v>
      </c>
      <c r="P40" s="3" t="s">
        <v>13</v>
      </c>
      <c r="Q40" s="2">
        <v>4986</v>
      </c>
      <c r="R40" s="2">
        <v>591</v>
      </c>
      <c r="S40" s="2">
        <v>79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5065</v>
      </c>
      <c r="AB40" s="12">
        <f t="shared" si="23"/>
        <v>591</v>
      </c>
      <c r="AC40" s="13">
        <f>AA40+AB40</f>
        <v>5656</v>
      </c>
      <c r="AE40" s="3" t="s">
        <v>13</v>
      </c>
      <c r="AF40" s="2">
        <f t="shared" si="24"/>
        <v>1314.5728038507821</v>
      </c>
      <c r="AG40" s="2">
        <f t="shared" si="24"/>
        <v>1558.7309644670052</v>
      </c>
      <c r="AH40" s="2">
        <f t="shared" si="24"/>
        <v>581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1303.1310957551825</v>
      </c>
      <c r="AQ40" s="16">
        <f t="shared" si="24"/>
        <v>1558.7309644670052</v>
      </c>
      <c r="AR40" s="13">
        <f t="shared" si="24"/>
        <v>1329.8389321074962</v>
      </c>
    </row>
    <row r="41" spans="1:44" ht="15" customHeight="1" thickBot="1" x14ac:dyDescent="0.3">
      <c r="A41" s="3" t="s">
        <v>14</v>
      </c>
      <c r="B41" s="2">
        <v>11313465.999999998</v>
      </c>
      <c r="C41" s="2">
        <v>89900601.99999994</v>
      </c>
      <c r="D41" s="2">
        <v>1075500</v>
      </c>
      <c r="E41" s="2">
        <v>40205</v>
      </c>
      <c r="F41" s="2"/>
      <c r="G41" s="2">
        <v>8002179.9999999991</v>
      </c>
      <c r="H41" s="2"/>
      <c r="I41" s="2">
        <v>1856030.0000000002</v>
      </c>
      <c r="J41" s="2">
        <v>0</v>
      </c>
      <c r="K41" s="2"/>
      <c r="L41" s="1">
        <f t="shared" si="22"/>
        <v>12388965.999999998</v>
      </c>
      <c r="M41" s="12">
        <f t="shared" si="22"/>
        <v>99799016.99999994</v>
      </c>
      <c r="N41" s="13">
        <f>L41+M41</f>
        <v>112187982.99999994</v>
      </c>
      <c r="P41" s="3" t="s">
        <v>14</v>
      </c>
      <c r="Q41" s="2">
        <v>4203</v>
      </c>
      <c r="R41" s="2">
        <v>16716</v>
      </c>
      <c r="S41" s="2">
        <v>557</v>
      </c>
      <c r="T41" s="2">
        <v>187</v>
      </c>
      <c r="U41" s="2">
        <v>0</v>
      </c>
      <c r="V41" s="2">
        <v>920</v>
      </c>
      <c r="W41" s="2">
        <v>0</v>
      </c>
      <c r="X41" s="2">
        <v>884</v>
      </c>
      <c r="Y41" s="2">
        <v>1313</v>
      </c>
      <c r="Z41" s="2">
        <v>0</v>
      </c>
      <c r="AA41" s="1">
        <f t="shared" si="23"/>
        <v>6073</v>
      </c>
      <c r="AB41" s="12">
        <f t="shared" si="23"/>
        <v>18707</v>
      </c>
      <c r="AC41" s="13">
        <f>AA41+AB41</f>
        <v>24780</v>
      </c>
      <c r="AE41" s="3" t="s">
        <v>14</v>
      </c>
      <c r="AF41" s="2">
        <f t="shared" si="24"/>
        <v>2691.7596954556266</v>
      </c>
      <c r="AG41" s="2">
        <f t="shared" si="24"/>
        <v>5378.1168939937752</v>
      </c>
      <c r="AH41" s="2">
        <f t="shared" si="24"/>
        <v>1930.8797127468581</v>
      </c>
      <c r="AI41" s="2">
        <f t="shared" si="24"/>
        <v>215</v>
      </c>
      <c r="AJ41" s="2" t="str">
        <f t="shared" si="24"/>
        <v>N.A.</v>
      </c>
      <c r="AK41" s="2">
        <f t="shared" si="24"/>
        <v>8698.0217391304341</v>
      </c>
      <c r="AL41" s="2" t="str">
        <f t="shared" si="24"/>
        <v>N.A.</v>
      </c>
      <c r="AM41" s="2">
        <f t="shared" si="24"/>
        <v>2099.5814479638011</v>
      </c>
      <c r="AN41" s="2">
        <f t="shared" si="24"/>
        <v>0</v>
      </c>
      <c r="AO41" s="2" t="str">
        <f t="shared" si="24"/>
        <v>N.A.</v>
      </c>
      <c r="AP41" s="15">
        <f t="shared" si="24"/>
        <v>2040.0075745101265</v>
      </c>
      <c r="AQ41" s="16">
        <f t="shared" si="24"/>
        <v>5334.8488266424301</v>
      </c>
      <c r="AR41" s="13">
        <f t="shared" si="24"/>
        <v>4527.3600887812727</v>
      </c>
    </row>
    <row r="42" spans="1:44" ht="15" customHeight="1" thickBot="1" x14ac:dyDescent="0.3">
      <c r="A42" s="3" t="s">
        <v>15</v>
      </c>
      <c r="B42" s="2">
        <v>32680</v>
      </c>
      <c r="C42" s="2"/>
      <c r="D42" s="2"/>
      <c r="E42" s="2"/>
      <c r="F42" s="2"/>
      <c r="G42" s="2">
        <v>3325362</v>
      </c>
      <c r="H42" s="2">
        <v>308388</v>
      </c>
      <c r="I42" s="2"/>
      <c r="J42" s="2">
        <v>0</v>
      </c>
      <c r="K42" s="2"/>
      <c r="L42" s="1">
        <f t="shared" si="22"/>
        <v>341068</v>
      </c>
      <c r="M42" s="12">
        <f t="shared" si="22"/>
        <v>3325362</v>
      </c>
      <c r="N42" s="13">
        <f>L42+M42</f>
        <v>3666430</v>
      </c>
      <c r="P42" s="3" t="s">
        <v>15</v>
      </c>
      <c r="Q42" s="2">
        <v>76</v>
      </c>
      <c r="R42" s="2">
        <v>0</v>
      </c>
      <c r="S42" s="2">
        <v>0</v>
      </c>
      <c r="T42" s="2">
        <v>0</v>
      </c>
      <c r="U42" s="2">
        <v>0</v>
      </c>
      <c r="V42" s="2">
        <v>172</v>
      </c>
      <c r="W42" s="2">
        <v>355</v>
      </c>
      <c r="X42" s="2">
        <v>0</v>
      </c>
      <c r="Y42" s="2">
        <v>1634</v>
      </c>
      <c r="Z42" s="2">
        <v>0</v>
      </c>
      <c r="AA42" s="1">
        <f t="shared" si="23"/>
        <v>2065</v>
      </c>
      <c r="AB42" s="12">
        <f t="shared" si="23"/>
        <v>172</v>
      </c>
      <c r="AC42" s="13">
        <f>AA42+AB42</f>
        <v>2237</v>
      </c>
      <c r="AE42" s="3" t="s">
        <v>15</v>
      </c>
      <c r="AF42" s="2">
        <f t="shared" si="24"/>
        <v>430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>
        <f t="shared" si="24"/>
        <v>19333.5</v>
      </c>
      <c r="AL42" s="2">
        <f t="shared" si="24"/>
        <v>868.69859154929577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165.16610169491526</v>
      </c>
      <c r="AQ42" s="16">
        <f t="shared" si="24"/>
        <v>19333.5</v>
      </c>
      <c r="AR42" s="13">
        <f t="shared" si="24"/>
        <v>1638.9941886455074</v>
      </c>
    </row>
    <row r="43" spans="1:44" ht="15" customHeight="1" thickBot="1" x14ac:dyDescent="0.3">
      <c r="A43" s="4" t="s">
        <v>16</v>
      </c>
      <c r="B43" s="2">
        <v>20536976.999999993</v>
      </c>
      <c r="C43" s="2">
        <v>90821811.999999985</v>
      </c>
      <c r="D43" s="2">
        <v>1276899</v>
      </c>
      <c r="E43" s="2">
        <v>40205</v>
      </c>
      <c r="F43" s="2">
        <v>1690439.9999999998</v>
      </c>
      <c r="G43" s="2">
        <v>11327542</v>
      </c>
      <c r="H43" s="2">
        <v>21219552.000000007</v>
      </c>
      <c r="I43" s="2">
        <v>1856030.0000000002</v>
      </c>
      <c r="J43" s="2">
        <v>0</v>
      </c>
      <c r="K43" s="2"/>
      <c r="L43" s="1">
        <f t="shared" ref="L43" si="25">B43+D43+F43+H43+J43</f>
        <v>44723868</v>
      </c>
      <c r="M43" s="12">
        <f t="shared" ref="M43" si="26">C43+E43+G43+I43+K43</f>
        <v>104045588.99999999</v>
      </c>
      <c r="N43" s="18">
        <f>L43+M43</f>
        <v>148769457</v>
      </c>
      <c r="P43" s="4" t="s">
        <v>16</v>
      </c>
      <c r="Q43" s="2">
        <v>10749</v>
      </c>
      <c r="R43" s="2">
        <v>17307</v>
      </c>
      <c r="S43" s="2">
        <v>1061</v>
      </c>
      <c r="T43" s="2">
        <v>187</v>
      </c>
      <c r="U43" s="2">
        <v>927</v>
      </c>
      <c r="V43" s="2">
        <v>1092</v>
      </c>
      <c r="W43" s="2">
        <v>13587</v>
      </c>
      <c r="X43" s="2">
        <v>884</v>
      </c>
      <c r="Y43" s="2">
        <v>5813</v>
      </c>
      <c r="Z43" s="2">
        <v>0</v>
      </c>
      <c r="AA43" s="1">
        <f t="shared" ref="AA43" si="27">Q43+S43+U43+W43+Y43</f>
        <v>32137</v>
      </c>
      <c r="AB43" s="12">
        <f t="shared" ref="AB43" si="28">R43+T43+V43+X43+Z43</f>
        <v>19470</v>
      </c>
      <c r="AC43" s="18">
        <f>AA43+AB43</f>
        <v>51607</v>
      </c>
      <c r="AE43" s="4" t="s">
        <v>16</v>
      </c>
      <c r="AF43" s="2">
        <f t="shared" ref="AF43:AO43" si="29">IFERROR(B43/Q43, "N.A.")</f>
        <v>1910.5941948088187</v>
      </c>
      <c r="AG43" s="2">
        <f t="shared" si="29"/>
        <v>5247.6923788062622</v>
      </c>
      <c r="AH43" s="2">
        <f t="shared" si="29"/>
        <v>1203.4863336475023</v>
      </c>
      <c r="AI43" s="2">
        <f t="shared" si="29"/>
        <v>215</v>
      </c>
      <c r="AJ43" s="2">
        <f t="shared" si="29"/>
        <v>1823.5598705501616</v>
      </c>
      <c r="AK43" s="2">
        <f t="shared" si="29"/>
        <v>10373.20695970696</v>
      </c>
      <c r="AL43" s="2">
        <f t="shared" si="29"/>
        <v>1561.7540295871058</v>
      </c>
      <c r="AM43" s="2">
        <f t="shared" si="29"/>
        <v>2099.5814479638011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1391.6628185580485</v>
      </c>
      <c r="AQ43" s="16">
        <f t="shared" ref="AQ43" si="31">IFERROR(M43/AB43, "N.A.")</f>
        <v>5343.8926040061624</v>
      </c>
      <c r="AR43" s="13">
        <f t="shared" ref="AR43" si="32">IFERROR(N43/AC43, "N.A.")</f>
        <v>2882.7379425271765</v>
      </c>
    </row>
    <row r="44" spans="1:44" ht="15" customHeight="1" thickBot="1" x14ac:dyDescent="0.3">
      <c r="A44" s="5" t="s">
        <v>0</v>
      </c>
      <c r="B44" s="28">
        <f>B43+C43</f>
        <v>111358788.99999997</v>
      </c>
      <c r="C44" s="30"/>
      <c r="D44" s="28">
        <f>D43+E43</f>
        <v>1317104</v>
      </c>
      <c r="E44" s="30"/>
      <c r="F44" s="28">
        <f>F43+G43</f>
        <v>13017982</v>
      </c>
      <c r="G44" s="30"/>
      <c r="H44" s="28">
        <f>H43+I43</f>
        <v>23075582.000000007</v>
      </c>
      <c r="I44" s="30"/>
      <c r="J44" s="28">
        <f>J43+K43</f>
        <v>0</v>
      </c>
      <c r="K44" s="30"/>
      <c r="L44" s="28">
        <f>L43+M43</f>
        <v>148769457</v>
      </c>
      <c r="M44" s="29"/>
      <c r="N44" s="19">
        <f>B44+D44+F44+H44+J44</f>
        <v>148769456.99999997</v>
      </c>
      <c r="P44" s="5" t="s">
        <v>0</v>
      </c>
      <c r="Q44" s="28">
        <f>Q43+R43</f>
        <v>28056</v>
      </c>
      <c r="R44" s="30"/>
      <c r="S44" s="28">
        <f>S43+T43</f>
        <v>1248</v>
      </c>
      <c r="T44" s="30"/>
      <c r="U44" s="28">
        <f>U43+V43</f>
        <v>2019</v>
      </c>
      <c r="V44" s="30"/>
      <c r="W44" s="28">
        <f>W43+X43</f>
        <v>14471</v>
      </c>
      <c r="X44" s="30"/>
      <c r="Y44" s="28">
        <f>Y43+Z43</f>
        <v>5813</v>
      </c>
      <c r="Z44" s="30"/>
      <c r="AA44" s="28">
        <f>AA43+AB43</f>
        <v>51607</v>
      </c>
      <c r="AB44" s="29"/>
      <c r="AC44" s="19">
        <f>Q44+S44+U44+W44+Y44</f>
        <v>51607</v>
      </c>
      <c r="AE44" s="5" t="s">
        <v>0</v>
      </c>
      <c r="AF44" s="31">
        <f>IFERROR(B44/Q44,"N.A.")</f>
        <v>3969.1612845737086</v>
      </c>
      <c r="AG44" s="32"/>
      <c r="AH44" s="31">
        <f>IFERROR(D44/S44,"N.A.")</f>
        <v>1055.3717948717949</v>
      </c>
      <c r="AI44" s="32"/>
      <c r="AJ44" s="31">
        <f>IFERROR(F44/U44,"N.A.")</f>
        <v>6447.737493808816</v>
      </c>
      <c r="AK44" s="32"/>
      <c r="AL44" s="31">
        <f>IFERROR(H44/W44,"N.A.")</f>
        <v>1594.6086656070768</v>
      </c>
      <c r="AM44" s="32"/>
      <c r="AN44" s="31">
        <f>IFERROR(J44/Y44,"N.A.")</f>
        <v>0</v>
      </c>
      <c r="AO44" s="32"/>
      <c r="AP44" s="31">
        <f>IFERROR(L44/AA44,"N.A.")</f>
        <v>2882.7379425271765</v>
      </c>
      <c r="AQ44" s="32"/>
      <c r="AR44" s="17">
        <f>IFERROR(N44/AC44, "N.A.")</f>
        <v>2882.7379425271761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54436038.99999994</v>
      </c>
      <c r="C15" s="2"/>
      <c r="D15" s="2">
        <v>33806136.000000007</v>
      </c>
      <c r="E15" s="2"/>
      <c r="F15" s="2">
        <v>51729305.000000022</v>
      </c>
      <c r="G15" s="2"/>
      <c r="H15" s="2">
        <v>103820299.00000001</v>
      </c>
      <c r="I15" s="2"/>
      <c r="J15" s="2">
        <v>0</v>
      </c>
      <c r="K15" s="2"/>
      <c r="L15" s="1">
        <f t="shared" ref="L15:M18" si="0">B15+D15+F15+H15+J15</f>
        <v>243791779</v>
      </c>
      <c r="M15" s="12">
        <f t="shared" si="0"/>
        <v>0</v>
      </c>
      <c r="N15" s="13">
        <f>L15+M15</f>
        <v>243791779</v>
      </c>
      <c r="P15" s="3" t="s">
        <v>12</v>
      </c>
      <c r="Q15" s="2">
        <v>13381</v>
      </c>
      <c r="R15" s="2">
        <v>0</v>
      </c>
      <c r="S15" s="2">
        <v>6167</v>
      </c>
      <c r="T15" s="2">
        <v>0</v>
      </c>
      <c r="U15" s="2">
        <v>6910</v>
      </c>
      <c r="V15" s="2">
        <v>0</v>
      </c>
      <c r="W15" s="2">
        <v>25328</v>
      </c>
      <c r="X15" s="2">
        <v>0</v>
      </c>
      <c r="Y15" s="2">
        <v>3525</v>
      </c>
      <c r="Z15" s="2">
        <v>0</v>
      </c>
      <c r="AA15" s="1">
        <f t="shared" ref="AA15:AB18" si="1">Q15+S15+U15+W15+Y15</f>
        <v>55311</v>
      </c>
      <c r="AB15" s="12">
        <f t="shared" si="1"/>
        <v>0</v>
      </c>
      <c r="AC15" s="13">
        <f>AA15+AB15</f>
        <v>55311</v>
      </c>
      <c r="AE15" s="3" t="s">
        <v>12</v>
      </c>
      <c r="AF15" s="2">
        <f t="shared" ref="AF15:AR18" si="2">IFERROR(B15/Q15, "N.A.")</f>
        <v>4068.1592556610076</v>
      </c>
      <c r="AG15" s="2" t="str">
        <f t="shared" si="2"/>
        <v>N.A.</v>
      </c>
      <c r="AH15" s="2">
        <f t="shared" si="2"/>
        <v>5481.7797956867207</v>
      </c>
      <c r="AI15" s="2" t="str">
        <f t="shared" si="2"/>
        <v>N.A.</v>
      </c>
      <c r="AJ15" s="2">
        <f t="shared" si="2"/>
        <v>7486.1512301013054</v>
      </c>
      <c r="AK15" s="2" t="str">
        <f t="shared" si="2"/>
        <v>N.A.</v>
      </c>
      <c r="AL15" s="2">
        <f t="shared" si="2"/>
        <v>4099.0326516108662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4407.6545171846465</v>
      </c>
      <c r="AQ15" s="16" t="str">
        <f t="shared" si="2"/>
        <v>N.A.</v>
      </c>
      <c r="AR15" s="13">
        <f t="shared" si="2"/>
        <v>4407.6545171846465</v>
      </c>
    </row>
    <row r="16" spans="1:44" ht="15" customHeight="1" thickBot="1" x14ac:dyDescent="0.3">
      <c r="A16" s="3" t="s">
        <v>13</v>
      </c>
      <c r="B16" s="2">
        <v>21433968.999999993</v>
      </c>
      <c r="C16" s="2">
        <v>2350660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21433968.999999993</v>
      </c>
      <c r="M16" s="12">
        <f t="shared" si="0"/>
        <v>2350660</v>
      </c>
      <c r="N16" s="13">
        <f>L16+M16</f>
        <v>23784628.999999993</v>
      </c>
      <c r="P16" s="3" t="s">
        <v>13</v>
      </c>
      <c r="Q16" s="2">
        <v>8739</v>
      </c>
      <c r="R16" s="2">
        <v>725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8739</v>
      </c>
      <c r="AB16" s="12">
        <f t="shared" si="1"/>
        <v>725</v>
      </c>
      <c r="AC16" s="13">
        <f>AA16+AB16</f>
        <v>9464</v>
      </c>
      <c r="AE16" s="3" t="s">
        <v>13</v>
      </c>
      <c r="AF16" s="2">
        <f t="shared" si="2"/>
        <v>2452.6798260670548</v>
      </c>
      <c r="AG16" s="2">
        <f t="shared" si="2"/>
        <v>3242.2896551724139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2452.6798260670548</v>
      </c>
      <c r="AQ16" s="16">
        <f t="shared" si="2"/>
        <v>3242.2896551724139</v>
      </c>
      <c r="AR16" s="13">
        <f t="shared" si="2"/>
        <v>2513.168744716821</v>
      </c>
    </row>
    <row r="17" spans="1:44" ht="15" customHeight="1" thickBot="1" x14ac:dyDescent="0.3">
      <c r="A17" s="3" t="s">
        <v>14</v>
      </c>
      <c r="B17" s="2">
        <v>152552056.99999997</v>
      </c>
      <c r="C17" s="2">
        <v>730309483.99999964</v>
      </c>
      <c r="D17" s="2">
        <v>54166999.000000007</v>
      </c>
      <c r="E17" s="2">
        <v>18535049.999999993</v>
      </c>
      <c r="F17" s="2"/>
      <c r="G17" s="2">
        <v>193361644.99999985</v>
      </c>
      <c r="H17" s="2"/>
      <c r="I17" s="2">
        <v>81055027.999999985</v>
      </c>
      <c r="J17" s="2">
        <v>0</v>
      </c>
      <c r="K17" s="2"/>
      <c r="L17" s="1">
        <f t="shared" si="0"/>
        <v>206719055.99999997</v>
      </c>
      <c r="M17" s="12">
        <f t="shared" si="0"/>
        <v>1023261206.9999995</v>
      </c>
      <c r="N17" s="13">
        <f>L17+M17</f>
        <v>1229980262.9999995</v>
      </c>
      <c r="P17" s="3" t="s">
        <v>14</v>
      </c>
      <c r="Q17" s="2">
        <v>33897</v>
      </c>
      <c r="R17" s="2">
        <v>119037</v>
      </c>
      <c r="S17" s="2">
        <v>7873</v>
      </c>
      <c r="T17" s="2">
        <v>1825</v>
      </c>
      <c r="U17" s="2">
        <v>0</v>
      </c>
      <c r="V17" s="2">
        <v>10870</v>
      </c>
      <c r="W17" s="2">
        <v>0</v>
      </c>
      <c r="X17" s="2">
        <v>9474</v>
      </c>
      <c r="Y17" s="2">
        <v>4902</v>
      </c>
      <c r="Z17" s="2">
        <v>0</v>
      </c>
      <c r="AA17" s="1">
        <f t="shared" si="1"/>
        <v>46672</v>
      </c>
      <c r="AB17" s="12">
        <f t="shared" si="1"/>
        <v>141206</v>
      </c>
      <c r="AC17" s="13">
        <f>AA17+AB17</f>
        <v>187878</v>
      </c>
      <c r="AE17" s="3" t="s">
        <v>14</v>
      </c>
      <c r="AF17" s="2">
        <f t="shared" si="2"/>
        <v>4500.4589491695424</v>
      </c>
      <c r="AG17" s="2">
        <f t="shared" si="2"/>
        <v>6135.1469207053242</v>
      </c>
      <c r="AH17" s="2">
        <f t="shared" si="2"/>
        <v>6880.0964054363021</v>
      </c>
      <c r="AI17" s="2">
        <f t="shared" si="2"/>
        <v>10156.191780821913</v>
      </c>
      <c r="AJ17" s="2" t="str">
        <f t="shared" si="2"/>
        <v>N.A.</v>
      </c>
      <c r="AK17" s="2">
        <f t="shared" si="2"/>
        <v>17788.559797608083</v>
      </c>
      <c r="AL17" s="2" t="str">
        <f t="shared" si="2"/>
        <v>N.A.</v>
      </c>
      <c r="AM17" s="2">
        <f t="shared" si="2"/>
        <v>8555.52332700021</v>
      </c>
      <c r="AN17" s="2">
        <f t="shared" si="2"/>
        <v>0</v>
      </c>
      <c r="AO17" s="2" t="str">
        <f t="shared" si="2"/>
        <v>N.A.</v>
      </c>
      <c r="AP17" s="15">
        <f t="shared" si="2"/>
        <v>4429.1878642440861</v>
      </c>
      <c r="AQ17" s="16">
        <f t="shared" si="2"/>
        <v>7246.5844723312002</v>
      </c>
      <c r="AR17" s="13">
        <f t="shared" si="2"/>
        <v>6546.6965956631402</v>
      </c>
    </row>
    <row r="18" spans="1:44" ht="15" customHeight="1" thickBot="1" x14ac:dyDescent="0.3">
      <c r="A18" s="3" t="s">
        <v>15</v>
      </c>
      <c r="B18" s="2">
        <v>3399321.9999999995</v>
      </c>
      <c r="C18" s="2">
        <v>512880</v>
      </c>
      <c r="D18" s="2">
        <v>0</v>
      </c>
      <c r="E18" s="2"/>
      <c r="F18" s="2"/>
      <c r="G18" s="2">
        <v>1456990</v>
      </c>
      <c r="H18" s="2">
        <v>305730</v>
      </c>
      <c r="I18" s="2"/>
      <c r="J18" s="2">
        <v>0</v>
      </c>
      <c r="K18" s="2"/>
      <c r="L18" s="1">
        <f t="shared" si="0"/>
        <v>3705051.9999999995</v>
      </c>
      <c r="M18" s="12">
        <f t="shared" si="0"/>
        <v>1969870</v>
      </c>
      <c r="N18" s="13">
        <f>L18+M18</f>
        <v>5674922</v>
      </c>
      <c r="P18" s="3" t="s">
        <v>15</v>
      </c>
      <c r="Q18" s="2">
        <v>1097</v>
      </c>
      <c r="R18" s="2">
        <v>150</v>
      </c>
      <c r="S18" s="2">
        <v>90</v>
      </c>
      <c r="T18" s="2">
        <v>0</v>
      </c>
      <c r="U18" s="2">
        <v>0</v>
      </c>
      <c r="V18" s="2">
        <v>200</v>
      </c>
      <c r="W18" s="2">
        <v>436</v>
      </c>
      <c r="X18" s="2">
        <v>0</v>
      </c>
      <c r="Y18" s="2">
        <v>43</v>
      </c>
      <c r="Z18" s="2">
        <v>0</v>
      </c>
      <c r="AA18" s="1">
        <f t="shared" si="1"/>
        <v>1666</v>
      </c>
      <c r="AB18" s="12">
        <f t="shared" si="1"/>
        <v>350</v>
      </c>
      <c r="AC18" s="18">
        <f>AA18+AB18</f>
        <v>2016</v>
      </c>
      <c r="AE18" s="3" t="s">
        <v>15</v>
      </c>
      <c r="AF18" s="2">
        <f t="shared" si="2"/>
        <v>3098.743846855059</v>
      </c>
      <c r="AG18" s="2">
        <f t="shared" si="2"/>
        <v>3419.2</v>
      </c>
      <c r="AH18" s="2">
        <f t="shared" si="2"/>
        <v>0</v>
      </c>
      <c r="AI18" s="2" t="str">
        <f t="shared" si="2"/>
        <v>N.A.</v>
      </c>
      <c r="AJ18" s="2" t="str">
        <f t="shared" si="2"/>
        <v>N.A.</v>
      </c>
      <c r="AK18" s="2">
        <f t="shared" si="2"/>
        <v>7284.95</v>
      </c>
      <c r="AL18" s="2">
        <f t="shared" si="2"/>
        <v>701.21559633027528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2223.9207683073228</v>
      </c>
      <c r="AQ18" s="16">
        <f t="shared" si="2"/>
        <v>5628.2</v>
      </c>
      <c r="AR18" s="13">
        <f t="shared" si="2"/>
        <v>2814.9414682539682</v>
      </c>
    </row>
    <row r="19" spans="1:44" ht="15" customHeight="1" thickBot="1" x14ac:dyDescent="0.3">
      <c r="A19" s="4" t="s">
        <v>16</v>
      </c>
      <c r="B19" s="2">
        <v>231821386.99999994</v>
      </c>
      <c r="C19" s="2">
        <v>733173023.99999928</v>
      </c>
      <c r="D19" s="2">
        <v>87973134.999999955</v>
      </c>
      <c r="E19" s="2">
        <v>18535049.999999993</v>
      </c>
      <c r="F19" s="2">
        <v>51729305.000000022</v>
      </c>
      <c r="G19" s="2">
        <v>194818634.99999991</v>
      </c>
      <c r="H19" s="2">
        <v>104126029.00000003</v>
      </c>
      <c r="I19" s="2">
        <v>81055027.999999985</v>
      </c>
      <c r="J19" s="2">
        <v>0</v>
      </c>
      <c r="K19" s="2"/>
      <c r="L19" s="1">
        <f t="shared" ref="L19" si="3">B19+D19+F19+H19+J19</f>
        <v>475649855.99999988</v>
      </c>
      <c r="M19" s="12">
        <f t="shared" ref="M19" si="4">C19+E19+G19+I19+K19</f>
        <v>1027581736.9999992</v>
      </c>
      <c r="N19" s="18">
        <f>L19+M19</f>
        <v>1503231592.999999</v>
      </c>
      <c r="P19" s="4" t="s">
        <v>16</v>
      </c>
      <c r="Q19" s="2">
        <v>57114</v>
      </c>
      <c r="R19" s="2">
        <v>119912</v>
      </c>
      <c r="S19" s="2">
        <v>14130</v>
      </c>
      <c r="T19" s="2">
        <v>1825</v>
      </c>
      <c r="U19" s="2">
        <v>6910</v>
      </c>
      <c r="V19" s="2">
        <v>11070</v>
      </c>
      <c r="W19" s="2">
        <v>25764</v>
      </c>
      <c r="X19" s="2">
        <v>9474</v>
      </c>
      <c r="Y19" s="2">
        <v>8470</v>
      </c>
      <c r="Z19" s="2">
        <v>0</v>
      </c>
      <c r="AA19" s="1">
        <f t="shared" ref="AA19" si="5">Q19+S19+U19+W19+Y19</f>
        <v>112388</v>
      </c>
      <c r="AB19" s="12">
        <f t="shared" ref="AB19" si="6">R19+T19+V19+X19+Z19</f>
        <v>142281</v>
      </c>
      <c r="AC19" s="13">
        <f>AA19+AB19</f>
        <v>254669</v>
      </c>
      <c r="AE19" s="4" t="s">
        <v>16</v>
      </c>
      <c r="AF19" s="2">
        <f t="shared" ref="AF19:AO19" si="7">IFERROR(B19/Q19, "N.A.")</f>
        <v>4058.9240291347119</v>
      </c>
      <c r="AG19" s="2">
        <f t="shared" si="7"/>
        <v>6114.2589899259401</v>
      </c>
      <c r="AH19" s="2">
        <f t="shared" si="7"/>
        <v>6225.9826610049504</v>
      </c>
      <c r="AI19" s="2">
        <f t="shared" si="7"/>
        <v>10156.191780821913</v>
      </c>
      <c r="AJ19" s="2">
        <f t="shared" si="7"/>
        <v>7486.1512301013054</v>
      </c>
      <c r="AK19" s="2">
        <f t="shared" si="7"/>
        <v>17598.792682926822</v>
      </c>
      <c r="AL19" s="2">
        <f t="shared" si="7"/>
        <v>4041.5319437975481</v>
      </c>
      <c r="AM19" s="2">
        <f t="shared" si="7"/>
        <v>8555.52332700021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4232.2121222906353</v>
      </c>
      <c r="AQ19" s="16">
        <f t="shared" ref="AQ19" si="9">IFERROR(M19/AB19, "N.A.")</f>
        <v>7222.1992887314482</v>
      </c>
      <c r="AR19" s="13">
        <f t="shared" ref="AR19" si="10">IFERROR(N19/AC19, "N.A.")</f>
        <v>5902.6877751120046</v>
      </c>
    </row>
    <row r="20" spans="1:44" ht="15" customHeight="1" thickBot="1" x14ac:dyDescent="0.3">
      <c r="A20" s="5" t="s">
        <v>0</v>
      </c>
      <c r="B20" s="28">
        <f>B19+C19</f>
        <v>964994410.99999928</v>
      </c>
      <c r="C20" s="30"/>
      <c r="D20" s="28">
        <f>D19+E19</f>
        <v>106508184.99999994</v>
      </c>
      <c r="E20" s="30"/>
      <c r="F20" s="28">
        <f>F19+G19</f>
        <v>246547939.99999994</v>
      </c>
      <c r="G20" s="30"/>
      <c r="H20" s="28">
        <f>H19+I19</f>
        <v>185181057</v>
      </c>
      <c r="I20" s="30"/>
      <c r="J20" s="28">
        <f>J19+K19</f>
        <v>0</v>
      </c>
      <c r="K20" s="30"/>
      <c r="L20" s="28">
        <f>L19+M19</f>
        <v>1503231592.999999</v>
      </c>
      <c r="M20" s="29"/>
      <c r="N20" s="19">
        <f>B20+D20+F20+H20+J20</f>
        <v>1503231592.9999993</v>
      </c>
      <c r="P20" s="5" t="s">
        <v>0</v>
      </c>
      <c r="Q20" s="28">
        <f>Q19+R19</f>
        <v>177026</v>
      </c>
      <c r="R20" s="30"/>
      <c r="S20" s="28">
        <f>S19+T19</f>
        <v>15955</v>
      </c>
      <c r="T20" s="30"/>
      <c r="U20" s="28">
        <f>U19+V19</f>
        <v>17980</v>
      </c>
      <c r="V20" s="30"/>
      <c r="W20" s="28">
        <f>W19+X19</f>
        <v>35238</v>
      </c>
      <c r="X20" s="30"/>
      <c r="Y20" s="28">
        <f>Y19+Z19</f>
        <v>8470</v>
      </c>
      <c r="Z20" s="30"/>
      <c r="AA20" s="28">
        <f>AA19+AB19</f>
        <v>254669</v>
      </c>
      <c r="AB20" s="30"/>
      <c r="AC20" s="20">
        <f>Q20+S20+U20+W20+Y20</f>
        <v>254669</v>
      </c>
      <c r="AE20" s="5" t="s">
        <v>0</v>
      </c>
      <c r="AF20" s="31">
        <f>IFERROR(B20/Q20,"N.A.")</f>
        <v>5451.1450916814438</v>
      </c>
      <c r="AG20" s="32"/>
      <c r="AH20" s="31">
        <f>IFERROR(D20/S20,"N.A.")</f>
        <v>6675.5365089313655</v>
      </c>
      <c r="AI20" s="32"/>
      <c r="AJ20" s="31">
        <f>IFERROR(F20/U20,"N.A.")</f>
        <v>13712.343715239151</v>
      </c>
      <c r="AK20" s="32"/>
      <c r="AL20" s="31">
        <f>IFERROR(H20/W20,"N.A.")</f>
        <v>5255.1523071683978</v>
      </c>
      <c r="AM20" s="32"/>
      <c r="AN20" s="31">
        <f>IFERROR(J20/Y20,"N.A.")</f>
        <v>0</v>
      </c>
      <c r="AO20" s="32"/>
      <c r="AP20" s="31">
        <f>IFERROR(L20/AA20,"N.A.")</f>
        <v>5902.6877751120046</v>
      </c>
      <c r="AQ20" s="32"/>
      <c r="AR20" s="17">
        <f>IFERROR(N20/AC20, "N.A.")</f>
        <v>5902.6877751120055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48744673.999999978</v>
      </c>
      <c r="C27" s="2"/>
      <c r="D27" s="2">
        <v>33201555.999999981</v>
      </c>
      <c r="E27" s="2"/>
      <c r="F27" s="2">
        <v>46409660.000000007</v>
      </c>
      <c r="G27" s="2"/>
      <c r="H27" s="2">
        <v>69859570.99999997</v>
      </c>
      <c r="I27" s="2"/>
      <c r="J27" s="2">
        <v>0</v>
      </c>
      <c r="K27" s="2"/>
      <c r="L27" s="1">
        <f t="shared" ref="L27:M30" si="11">B27+D27+F27+H27+J27</f>
        <v>198215460.99999994</v>
      </c>
      <c r="M27" s="12">
        <f t="shared" si="11"/>
        <v>0</v>
      </c>
      <c r="N27" s="13">
        <f>L27+M27</f>
        <v>198215460.99999994</v>
      </c>
      <c r="P27" s="3" t="s">
        <v>12</v>
      </c>
      <c r="Q27" s="2">
        <v>11420</v>
      </c>
      <c r="R27" s="2">
        <v>0</v>
      </c>
      <c r="S27" s="2">
        <v>5868</v>
      </c>
      <c r="T27" s="2">
        <v>0</v>
      </c>
      <c r="U27" s="2">
        <v>5984</v>
      </c>
      <c r="V27" s="2">
        <v>0</v>
      </c>
      <c r="W27" s="2">
        <v>14004</v>
      </c>
      <c r="X27" s="2">
        <v>0</v>
      </c>
      <c r="Y27" s="2">
        <v>723</v>
      </c>
      <c r="Z27" s="2">
        <v>0</v>
      </c>
      <c r="AA27" s="1">
        <f t="shared" ref="AA27:AB30" si="12">Q27+S27+U27+W27+Y27</f>
        <v>37999</v>
      </c>
      <c r="AB27" s="12">
        <f t="shared" si="12"/>
        <v>0</v>
      </c>
      <c r="AC27" s="13">
        <f>AA27+AB27</f>
        <v>37999</v>
      </c>
      <c r="AE27" s="3" t="s">
        <v>12</v>
      </c>
      <c r="AF27" s="2">
        <f t="shared" ref="AF27:AR30" si="13">IFERROR(B27/Q27, "N.A.")</f>
        <v>4268.360245183886</v>
      </c>
      <c r="AG27" s="2" t="str">
        <f t="shared" si="13"/>
        <v>N.A.</v>
      </c>
      <c r="AH27" s="2">
        <f t="shared" si="13"/>
        <v>5658.0702113156067</v>
      </c>
      <c r="AI27" s="2" t="str">
        <f t="shared" si="13"/>
        <v>N.A.</v>
      </c>
      <c r="AJ27" s="2">
        <f t="shared" si="13"/>
        <v>7755.6250000000009</v>
      </c>
      <c r="AK27" s="2" t="str">
        <f t="shared" si="13"/>
        <v>N.A.</v>
      </c>
      <c r="AL27" s="2">
        <f t="shared" si="13"/>
        <v>4988.5440588403289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5216.3336140424735</v>
      </c>
      <c r="AQ27" s="16" t="str">
        <f t="shared" si="13"/>
        <v>N.A.</v>
      </c>
      <c r="AR27" s="13">
        <f t="shared" si="13"/>
        <v>5216.3336140424735</v>
      </c>
    </row>
    <row r="28" spans="1:44" ht="15" customHeight="1" thickBot="1" x14ac:dyDescent="0.3">
      <c r="A28" s="3" t="s">
        <v>13</v>
      </c>
      <c r="B28" s="2">
        <v>2449580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2449580</v>
      </c>
      <c r="M28" s="12">
        <f t="shared" si="11"/>
        <v>0</v>
      </c>
      <c r="N28" s="13">
        <f>L28+M28</f>
        <v>2449580</v>
      </c>
      <c r="P28" s="3" t="s">
        <v>13</v>
      </c>
      <c r="Q28" s="2">
        <v>738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738</v>
      </c>
      <c r="AB28" s="12">
        <f t="shared" si="12"/>
        <v>0</v>
      </c>
      <c r="AC28" s="13">
        <f>AA28+AB28</f>
        <v>738</v>
      </c>
      <c r="AE28" s="3" t="s">
        <v>13</v>
      </c>
      <c r="AF28" s="2">
        <f t="shared" si="13"/>
        <v>3319.2140921409214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3319.2140921409214</v>
      </c>
      <c r="AQ28" s="16" t="str">
        <f t="shared" si="13"/>
        <v>N.A.</v>
      </c>
      <c r="AR28" s="13">
        <f t="shared" si="13"/>
        <v>3319.2140921409214</v>
      </c>
    </row>
    <row r="29" spans="1:44" ht="15" customHeight="1" thickBot="1" x14ac:dyDescent="0.3">
      <c r="A29" s="3" t="s">
        <v>14</v>
      </c>
      <c r="B29" s="2">
        <v>109941792.99999991</v>
      </c>
      <c r="C29" s="2">
        <v>513607417.99999988</v>
      </c>
      <c r="D29" s="2">
        <v>40483282</v>
      </c>
      <c r="E29" s="2">
        <v>16962650.000000004</v>
      </c>
      <c r="F29" s="2"/>
      <c r="G29" s="2">
        <v>155685300</v>
      </c>
      <c r="H29" s="2"/>
      <c r="I29" s="2">
        <v>55788529.999999993</v>
      </c>
      <c r="J29" s="2">
        <v>0</v>
      </c>
      <c r="K29" s="2"/>
      <c r="L29" s="1">
        <f t="shared" si="11"/>
        <v>150425074.99999991</v>
      </c>
      <c r="M29" s="12">
        <f t="shared" si="11"/>
        <v>742043897.99999988</v>
      </c>
      <c r="N29" s="13">
        <f>L29+M29</f>
        <v>892468972.99999976</v>
      </c>
      <c r="P29" s="3" t="s">
        <v>14</v>
      </c>
      <c r="Q29" s="2">
        <v>21546</v>
      </c>
      <c r="R29" s="2">
        <v>79762</v>
      </c>
      <c r="S29" s="2">
        <v>5446</v>
      </c>
      <c r="T29" s="2">
        <v>1519</v>
      </c>
      <c r="U29" s="2">
        <v>0</v>
      </c>
      <c r="V29" s="2">
        <v>8045</v>
      </c>
      <c r="W29" s="2">
        <v>0</v>
      </c>
      <c r="X29" s="2">
        <v>5640</v>
      </c>
      <c r="Y29" s="2">
        <v>1345</v>
      </c>
      <c r="Z29" s="2">
        <v>0</v>
      </c>
      <c r="AA29" s="1">
        <f t="shared" si="12"/>
        <v>28337</v>
      </c>
      <c r="AB29" s="12">
        <f t="shared" si="12"/>
        <v>94966</v>
      </c>
      <c r="AC29" s="13">
        <f>AA29+AB29</f>
        <v>123303</v>
      </c>
      <c r="AE29" s="3" t="s">
        <v>14</v>
      </c>
      <c r="AF29" s="2">
        <f t="shared" si="13"/>
        <v>5102.6544602246313</v>
      </c>
      <c r="AG29" s="2">
        <f t="shared" si="13"/>
        <v>6439.2494922394108</v>
      </c>
      <c r="AH29" s="2">
        <f t="shared" si="13"/>
        <v>7433.5809768637528</v>
      </c>
      <c r="AI29" s="2">
        <f t="shared" si="13"/>
        <v>11166.984858459515</v>
      </c>
      <c r="AJ29" s="2" t="str">
        <f t="shared" si="13"/>
        <v>N.A.</v>
      </c>
      <c r="AK29" s="2">
        <f t="shared" si="13"/>
        <v>19351.80857675575</v>
      </c>
      <c r="AL29" s="2" t="str">
        <f t="shared" si="13"/>
        <v>N.A.</v>
      </c>
      <c r="AM29" s="2">
        <f t="shared" si="13"/>
        <v>9891.5833333333321</v>
      </c>
      <c r="AN29" s="2">
        <f t="shared" si="13"/>
        <v>0</v>
      </c>
      <c r="AO29" s="2" t="str">
        <f t="shared" si="13"/>
        <v>N.A.</v>
      </c>
      <c r="AP29" s="15">
        <f t="shared" si="13"/>
        <v>5308.4333203938286</v>
      </c>
      <c r="AQ29" s="16">
        <f t="shared" si="13"/>
        <v>7813.7849124949971</v>
      </c>
      <c r="AR29" s="13">
        <f t="shared" si="13"/>
        <v>7238.0150766810193</v>
      </c>
    </row>
    <row r="30" spans="1:44" ht="15" customHeight="1" thickBot="1" x14ac:dyDescent="0.3">
      <c r="A30" s="3" t="s">
        <v>15</v>
      </c>
      <c r="B30" s="2">
        <v>3263872</v>
      </c>
      <c r="C30" s="2">
        <v>512880</v>
      </c>
      <c r="D30" s="2">
        <v>0</v>
      </c>
      <c r="E30" s="2"/>
      <c r="F30" s="2"/>
      <c r="G30" s="2">
        <v>1456990</v>
      </c>
      <c r="H30" s="2">
        <v>305730</v>
      </c>
      <c r="I30" s="2"/>
      <c r="J30" s="2">
        <v>0</v>
      </c>
      <c r="K30" s="2"/>
      <c r="L30" s="1">
        <f t="shared" si="11"/>
        <v>3569602</v>
      </c>
      <c r="M30" s="12">
        <f t="shared" si="11"/>
        <v>1969870</v>
      </c>
      <c r="N30" s="13">
        <f>L30+M30</f>
        <v>5539472</v>
      </c>
      <c r="P30" s="3" t="s">
        <v>15</v>
      </c>
      <c r="Q30" s="2">
        <v>1007</v>
      </c>
      <c r="R30" s="2">
        <v>150</v>
      </c>
      <c r="S30" s="2">
        <v>90</v>
      </c>
      <c r="T30" s="2">
        <v>0</v>
      </c>
      <c r="U30" s="2">
        <v>0</v>
      </c>
      <c r="V30" s="2">
        <v>200</v>
      </c>
      <c r="W30" s="2">
        <v>436</v>
      </c>
      <c r="X30" s="2">
        <v>0</v>
      </c>
      <c r="Y30" s="2">
        <v>43</v>
      </c>
      <c r="Z30" s="2">
        <v>0</v>
      </c>
      <c r="AA30" s="1">
        <f t="shared" si="12"/>
        <v>1576</v>
      </c>
      <c r="AB30" s="12">
        <f t="shared" si="12"/>
        <v>350</v>
      </c>
      <c r="AC30" s="18">
        <f>AA30+AB30</f>
        <v>1926</v>
      </c>
      <c r="AE30" s="3" t="s">
        <v>15</v>
      </c>
      <c r="AF30" s="2">
        <f t="shared" si="13"/>
        <v>3241.1837140019861</v>
      </c>
      <c r="AG30" s="2">
        <f t="shared" si="13"/>
        <v>3419.2</v>
      </c>
      <c r="AH30" s="2">
        <f t="shared" si="13"/>
        <v>0</v>
      </c>
      <c r="AI30" s="2" t="str">
        <f t="shared" si="13"/>
        <v>N.A.</v>
      </c>
      <c r="AJ30" s="2" t="str">
        <f t="shared" si="13"/>
        <v>N.A.</v>
      </c>
      <c r="AK30" s="2">
        <f t="shared" si="13"/>
        <v>7284.95</v>
      </c>
      <c r="AL30" s="2">
        <f t="shared" si="13"/>
        <v>701.21559633027528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2264.9758883248733</v>
      </c>
      <c r="AQ30" s="16">
        <f t="shared" si="13"/>
        <v>5628.2</v>
      </c>
      <c r="AR30" s="13">
        <f t="shared" si="13"/>
        <v>2876.1536863966771</v>
      </c>
    </row>
    <row r="31" spans="1:44" ht="15" customHeight="1" thickBot="1" x14ac:dyDescent="0.3">
      <c r="A31" s="4" t="s">
        <v>16</v>
      </c>
      <c r="B31" s="2">
        <v>164399918.99999985</v>
      </c>
      <c r="C31" s="2">
        <v>514120298.00000042</v>
      </c>
      <c r="D31" s="2">
        <v>73684838</v>
      </c>
      <c r="E31" s="2">
        <v>16962650.000000004</v>
      </c>
      <c r="F31" s="2">
        <v>46409660.000000007</v>
      </c>
      <c r="G31" s="2">
        <v>157142290.00000006</v>
      </c>
      <c r="H31" s="2">
        <v>70165301.000000015</v>
      </c>
      <c r="I31" s="2">
        <v>55788529.999999993</v>
      </c>
      <c r="J31" s="2">
        <v>0</v>
      </c>
      <c r="K31" s="2"/>
      <c r="L31" s="1">
        <f t="shared" ref="L31" si="14">B31+D31+F31+H31+J31</f>
        <v>354659717.99999988</v>
      </c>
      <c r="M31" s="12">
        <f t="shared" ref="M31" si="15">C31+E31+G31+I31+K31</f>
        <v>744013768.00000048</v>
      </c>
      <c r="N31" s="18">
        <f>L31+M31</f>
        <v>1098673486.0000005</v>
      </c>
      <c r="P31" s="4" t="s">
        <v>16</v>
      </c>
      <c r="Q31" s="2">
        <v>34711</v>
      </c>
      <c r="R31" s="2">
        <v>79912</v>
      </c>
      <c r="S31" s="2">
        <v>11404</v>
      </c>
      <c r="T31" s="2">
        <v>1519</v>
      </c>
      <c r="U31" s="2">
        <v>5984</v>
      </c>
      <c r="V31" s="2">
        <v>8245</v>
      </c>
      <c r="W31" s="2">
        <v>14440</v>
      </c>
      <c r="X31" s="2">
        <v>5640</v>
      </c>
      <c r="Y31" s="2">
        <v>2111</v>
      </c>
      <c r="Z31" s="2">
        <v>0</v>
      </c>
      <c r="AA31" s="1">
        <f t="shared" ref="AA31" si="16">Q31+S31+U31+W31+Y31</f>
        <v>68650</v>
      </c>
      <c r="AB31" s="12">
        <f t="shared" ref="AB31" si="17">R31+T31+V31+X31+Z31</f>
        <v>95316</v>
      </c>
      <c r="AC31" s="13">
        <f>AA31+AB31</f>
        <v>163966</v>
      </c>
      <c r="AE31" s="4" t="s">
        <v>16</v>
      </c>
      <c r="AF31" s="2">
        <f t="shared" ref="AF31:AO31" si="18">IFERROR(B31/Q31, "N.A.")</f>
        <v>4736.2484226902088</v>
      </c>
      <c r="AG31" s="2">
        <f t="shared" si="18"/>
        <v>6433.5806637301084</v>
      </c>
      <c r="AH31" s="2">
        <f t="shared" si="18"/>
        <v>6461.3151525780431</v>
      </c>
      <c r="AI31" s="2">
        <f t="shared" si="18"/>
        <v>11166.984858459515</v>
      </c>
      <c r="AJ31" s="2">
        <f t="shared" si="18"/>
        <v>7755.6250000000009</v>
      </c>
      <c r="AK31" s="2">
        <f t="shared" si="18"/>
        <v>19059.101273499098</v>
      </c>
      <c r="AL31" s="2">
        <f t="shared" si="18"/>
        <v>4859.0928670360117</v>
      </c>
      <c r="AM31" s="2">
        <f t="shared" si="18"/>
        <v>9891.5833333333321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5166.2012818645289</v>
      </c>
      <c r="AQ31" s="16">
        <f t="shared" ref="AQ31" si="20">IFERROR(M31/AB31, "N.A.")</f>
        <v>7805.7594527676411</v>
      </c>
      <c r="AR31" s="13">
        <f t="shared" ref="AR31" si="21">IFERROR(N31/AC31, "N.A.")</f>
        <v>6700.6177256260471</v>
      </c>
    </row>
    <row r="32" spans="1:44" ht="15" customHeight="1" thickBot="1" x14ac:dyDescent="0.3">
      <c r="A32" s="5" t="s">
        <v>0</v>
      </c>
      <c r="B32" s="28">
        <f>B31+C31</f>
        <v>678520217.00000024</v>
      </c>
      <c r="C32" s="30"/>
      <c r="D32" s="28">
        <f>D31+E31</f>
        <v>90647488</v>
      </c>
      <c r="E32" s="30"/>
      <c r="F32" s="28">
        <f>F31+G31</f>
        <v>203551950.00000006</v>
      </c>
      <c r="G32" s="30"/>
      <c r="H32" s="28">
        <f>H31+I31</f>
        <v>125953831</v>
      </c>
      <c r="I32" s="30"/>
      <c r="J32" s="28">
        <f>J31+K31</f>
        <v>0</v>
      </c>
      <c r="K32" s="30"/>
      <c r="L32" s="28">
        <f>L31+M31</f>
        <v>1098673486.0000005</v>
      </c>
      <c r="M32" s="29"/>
      <c r="N32" s="19">
        <f>B32+D32+F32+H32+J32</f>
        <v>1098673486.0000002</v>
      </c>
      <c r="P32" s="5" t="s">
        <v>0</v>
      </c>
      <c r="Q32" s="28">
        <f>Q31+R31</f>
        <v>114623</v>
      </c>
      <c r="R32" s="30"/>
      <c r="S32" s="28">
        <f>S31+T31</f>
        <v>12923</v>
      </c>
      <c r="T32" s="30"/>
      <c r="U32" s="28">
        <f>U31+V31</f>
        <v>14229</v>
      </c>
      <c r="V32" s="30"/>
      <c r="W32" s="28">
        <f>W31+X31</f>
        <v>20080</v>
      </c>
      <c r="X32" s="30"/>
      <c r="Y32" s="28">
        <f>Y31+Z31</f>
        <v>2111</v>
      </c>
      <c r="Z32" s="30"/>
      <c r="AA32" s="28">
        <f>AA31+AB31</f>
        <v>163966</v>
      </c>
      <c r="AB32" s="30"/>
      <c r="AC32" s="20">
        <f>Q32+S32+U32+W32+Y32</f>
        <v>163966</v>
      </c>
      <c r="AE32" s="5" t="s">
        <v>0</v>
      </c>
      <c r="AF32" s="31">
        <f>IFERROR(B32/Q32,"N.A.")</f>
        <v>5919.5817331600138</v>
      </c>
      <c r="AG32" s="32"/>
      <c r="AH32" s="31">
        <f>IFERROR(D32/S32,"N.A.")</f>
        <v>7014.4307049446725</v>
      </c>
      <c r="AI32" s="32"/>
      <c r="AJ32" s="31">
        <f>IFERROR(F32/U32,"N.A.")</f>
        <v>14305.429053341772</v>
      </c>
      <c r="AK32" s="32"/>
      <c r="AL32" s="31">
        <f>IFERROR(H32/W32,"N.A.")</f>
        <v>6272.6011454183263</v>
      </c>
      <c r="AM32" s="32"/>
      <c r="AN32" s="31">
        <f>IFERROR(J32/Y32,"N.A.")</f>
        <v>0</v>
      </c>
      <c r="AO32" s="32"/>
      <c r="AP32" s="31">
        <f>IFERROR(L32/AA32,"N.A.")</f>
        <v>6700.6177256260471</v>
      </c>
      <c r="AQ32" s="32"/>
      <c r="AR32" s="17">
        <f>IFERROR(N32/AC32, "N.A.")</f>
        <v>6700.6177256260462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5691365</v>
      </c>
      <c r="C39" s="2"/>
      <c r="D39" s="2">
        <v>604580</v>
      </c>
      <c r="E39" s="2"/>
      <c r="F39" s="2">
        <v>5319645</v>
      </c>
      <c r="G39" s="2"/>
      <c r="H39" s="2">
        <v>33960727.999999993</v>
      </c>
      <c r="I39" s="2"/>
      <c r="J39" s="2">
        <v>0</v>
      </c>
      <c r="K39" s="2"/>
      <c r="L39" s="1">
        <f t="shared" ref="L39:M42" si="22">B39+D39+F39+H39+J39</f>
        <v>45576317.999999993</v>
      </c>
      <c r="M39" s="12">
        <f t="shared" si="22"/>
        <v>0</v>
      </c>
      <c r="N39" s="13">
        <f>L39+M39</f>
        <v>45576317.999999993</v>
      </c>
      <c r="P39" s="3" t="s">
        <v>12</v>
      </c>
      <c r="Q39" s="2">
        <v>1961</v>
      </c>
      <c r="R39" s="2">
        <v>0</v>
      </c>
      <c r="S39" s="2">
        <v>299</v>
      </c>
      <c r="T39" s="2">
        <v>0</v>
      </c>
      <c r="U39" s="2">
        <v>926</v>
      </c>
      <c r="V39" s="2">
        <v>0</v>
      </c>
      <c r="W39" s="2">
        <v>11324</v>
      </c>
      <c r="X39" s="2">
        <v>0</v>
      </c>
      <c r="Y39" s="2">
        <v>2802</v>
      </c>
      <c r="Z39" s="2">
        <v>0</v>
      </c>
      <c r="AA39" s="1">
        <f t="shared" ref="AA39:AB42" si="23">Q39+S39+U39+W39+Y39</f>
        <v>17312</v>
      </c>
      <c r="AB39" s="12">
        <f t="shared" si="23"/>
        <v>0</v>
      </c>
      <c r="AC39" s="13">
        <f>AA39+AB39</f>
        <v>17312</v>
      </c>
      <c r="AE39" s="3" t="s">
        <v>12</v>
      </c>
      <c r="AF39" s="2">
        <f t="shared" ref="AF39:AR42" si="24">IFERROR(B39/Q39, "N.A.")</f>
        <v>2902.2768995410506</v>
      </c>
      <c r="AG39" s="2" t="str">
        <f t="shared" si="24"/>
        <v>N.A.</v>
      </c>
      <c r="AH39" s="2">
        <f t="shared" si="24"/>
        <v>2022.0066889632108</v>
      </c>
      <c r="AI39" s="2" t="str">
        <f t="shared" si="24"/>
        <v>N.A.</v>
      </c>
      <c r="AJ39" s="2">
        <f t="shared" si="24"/>
        <v>5744.7570194384452</v>
      </c>
      <c r="AK39" s="2" t="str">
        <f t="shared" si="24"/>
        <v>N.A.</v>
      </c>
      <c r="AL39" s="2">
        <f t="shared" si="24"/>
        <v>2999.0045920169546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2632.643137707948</v>
      </c>
      <c r="AQ39" s="16" t="str">
        <f t="shared" si="24"/>
        <v>N.A.</v>
      </c>
      <c r="AR39" s="13">
        <f t="shared" si="24"/>
        <v>2632.643137707948</v>
      </c>
    </row>
    <row r="40" spans="1:44" ht="15" customHeight="1" thickBot="1" x14ac:dyDescent="0.3">
      <c r="A40" s="3" t="s">
        <v>13</v>
      </c>
      <c r="B40" s="2">
        <v>18984389.000000004</v>
      </c>
      <c r="C40" s="2">
        <v>2350660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18984389.000000004</v>
      </c>
      <c r="M40" s="12">
        <f t="shared" si="22"/>
        <v>2350660</v>
      </c>
      <c r="N40" s="13">
        <f>L40+M40</f>
        <v>21335049.000000004</v>
      </c>
      <c r="P40" s="3" t="s">
        <v>13</v>
      </c>
      <c r="Q40" s="2">
        <v>8001</v>
      </c>
      <c r="R40" s="2">
        <v>725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8001</v>
      </c>
      <c r="AB40" s="12">
        <f t="shared" si="23"/>
        <v>725</v>
      </c>
      <c r="AC40" s="13">
        <f>AA40+AB40</f>
        <v>8726</v>
      </c>
      <c r="AE40" s="3" t="s">
        <v>13</v>
      </c>
      <c r="AF40" s="2">
        <f t="shared" si="24"/>
        <v>2372.752030996126</v>
      </c>
      <c r="AG40" s="2">
        <f t="shared" si="24"/>
        <v>3242.2896551724139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2372.752030996126</v>
      </c>
      <c r="AQ40" s="16">
        <f t="shared" si="24"/>
        <v>3242.2896551724139</v>
      </c>
      <c r="AR40" s="13">
        <f t="shared" si="24"/>
        <v>2444.9975933990377</v>
      </c>
    </row>
    <row r="41" spans="1:44" ht="15" customHeight="1" thickBot="1" x14ac:dyDescent="0.3">
      <c r="A41" s="3" t="s">
        <v>14</v>
      </c>
      <c r="B41" s="2">
        <v>42610263.999999978</v>
      </c>
      <c r="C41" s="2">
        <v>216702066.00000021</v>
      </c>
      <c r="D41" s="2">
        <v>13683717</v>
      </c>
      <c r="E41" s="2">
        <v>1572400</v>
      </c>
      <c r="F41" s="2"/>
      <c r="G41" s="2">
        <v>37676345.000000007</v>
      </c>
      <c r="H41" s="2"/>
      <c r="I41" s="2">
        <v>25266498.000000007</v>
      </c>
      <c r="J41" s="2">
        <v>0</v>
      </c>
      <c r="K41" s="2"/>
      <c r="L41" s="1">
        <f t="shared" si="22"/>
        <v>56293980.999999978</v>
      </c>
      <c r="M41" s="12">
        <f t="shared" si="22"/>
        <v>281217309.00000024</v>
      </c>
      <c r="N41" s="13">
        <f>L41+M41</f>
        <v>337511290.00000024</v>
      </c>
      <c r="P41" s="3" t="s">
        <v>14</v>
      </c>
      <c r="Q41" s="2">
        <v>12351</v>
      </c>
      <c r="R41" s="2">
        <v>39275</v>
      </c>
      <c r="S41" s="2">
        <v>2427</v>
      </c>
      <c r="T41" s="2">
        <v>306</v>
      </c>
      <c r="U41" s="2">
        <v>0</v>
      </c>
      <c r="V41" s="2">
        <v>2825</v>
      </c>
      <c r="W41" s="2">
        <v>0</v>
      </c>
      <c r="X41" s="2">
        <v>3834</v>
      </c>
      <c r="Y41" s="2">
        <v>3557</v>
      </c>
      <c r="Z41" s="2">
        <v>0</v>
      </c>
      <c r="AA41" s="1">
        <f t="shared" si="23"/>
        <v>18335</v>
      </c>
      <c r="AB41" s="12">
        <f t="shared" si="23"/>
        <v>46240</v>
      </c>
      <c r="AC41" s="13">
        <f>AA41+AB41</f>
        <v>64575</v>
      </c>
      <c r="AE41" s="3" t="s">
        <v>14</v>
      </c>
      <c r="AF41" s="2">
        <f t="shared" si="24"/>
        <v>3449.9444579386268</v>
      </c>
      <c r="AG41" s="2">
        <f t="shared" si="24"/>
        <v>5517.5573774665872</v>
      </c>
      <c r="AH41" s="2">
        <f t="shared" si="24"/>
        <v>5638.1199011124845</v>
      </c>
      <c r="AI41" s="2">
        <f t="shared" si="24"/>
        <v>5138.5620915032678</v>
      </c>
      <c r="AJ41" s="2" t="str">
        <f t="shared" si="24"/>
        <v>N.A.</v>
      </c>
      <c r="AK41" s="2">
        <f t="shared" si="24"/>
        <v>13336.7592920354</v>
      </c>
      <c r="AL41" s="2" t="str">
        <f t="shared" si="24"/>
        <v>N.A.</v>
      </c>
      <c r="AM41" s="2">
        <f t="shared" si="24"/>
        <v>6590.1142410015673</v>
      </c>
      <c r="AN41" s="2">
        <f t="shared" si="24"/>
        <v>0</v>
      </c>
      <c r="AO41" s="2" t="str">
        <f t="shared" si="24"/>
        <v>N.A.</v>
      </c>
      <c r="AP41" s="15">
        <f t="shared" si="24"/>
        <v>3070.3016634851365</v>
      </c>
      <c r="AQ41" s="16">
        <f t="shared" si="24"/>
        <v>6081.6892084775136</v>
      </c>
      <c r="AR41" s="13">
        <f t="shared" si="24"/>
        <v>5226.6556716995774</v>
      </c>
    </row>
    <row r="42" spans="1:44" ht="15" customHeight="1" thickBot="1" x14ac:dyDescent="0.3">
      <c r="A42" s="3" t="s">
        <v>15</v>
      </c>
      <c r="B42" s="2">
        <v>135450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135450</v>
      </c>
      <c r="M42" s="12">
        <f t="shared" si="22"/>
        <v>0</v>
      </c>
      <c r="N42" s="13">
        <f>L42+M42</f>
        <v>135450</v>
      </c>
      <c r="P42" s="3" t="s">
        <v>15</v>
      </c>
      <c r="Q42" s="2">
        <v>90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90</v>
      </c>
      <c r="AB42" s="12">
        <f t="shared" si="23"/>
        <v>0</v>
      </c>
      <c r="AC42" s="13">
        <f>AA42+AB42</f>
        <v>90</v>
      </c>
      <c r="AE42" s="3" t="s">
        <v>15</v>
      </c>
      <c r="AF42" s="2">
        <f t="shared" si="24"/>
        <v>1505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1505</v>
      </c>
      <c r="AQ42" s="16" t="str">
        <f t="shared" si="24"/>
        <v>N.A.</v>
      </c>
      <c r="AR42" s="13">
        <f t="shared" si="24"/>
        <v>1505</v>
      </c>
    </row>
    <row r="43" spans="1:44" ht="15" customHeight="1" thickBot="1" x14ac:dyDescent="0.3">
      <c r="A43" s="4" t="s">
        <v>16</v>
      </c>
      <c r="B43" s="2">
        <v>67421468.00000003</v>
      </c>
      <c r="C43" s="2">
        <v>219052725.99999997</v>
      </c>
      <c r="D43" s="2">
        <v>14288297.000000002</v>
      </c>
      <c r="E43" s="2">
        <v>1572400</v>
      </c>
      <c r="F43" s="2">
        <v>5319645</v>
      </c>
      <c r="G43" s="2">
        <v>37676345.000000007</v>
      </c>
      <c r="H43" s="2">
        <v>33960727.999999993</v>
      </c>
      <c r="I43" s="2">
        <v>25266498.000000007</v>
      </c>
      <c r="J43" s="2">
        <v>0</v>
      </c>
      <c r="K43" s="2"/>
      <c r="L43" s="1">
        <f t="shared" ref="L43" si="25">B43+D43+F43+H43+J43</f>
        <v>120990138.00000003</v>
      </c>
      <c r="M43" s="12">
        <f t="shared" ref="M43" si="26">C43+E43+G43+I43+K43</f>
        <v>283567969</v>
      </c>
      <c r="N43" s="18">
        <f>L43+M43</f>
        <v>404558107</v>
      </c>
      <c r="P43" s="4" t="s">
        <v>16</v>
      </c>
      <c r="Q43" s="2">
        <v>22403</v>
      </c>
      <c r="R43" s="2">
        <v>40000</v>
      </c>
      <c r="S43" s="2">
        <v>2726</v>
      </c>
      <c r="T43" s="2">
        <v>306</v>
      </c>
      <c r="U43" s="2">
        <v>926</v>
      </c>
      <c r="V43" s="2">
        <v>2825</v>
      </c>
      <c r="W43" s="2">
        <v>11324</v>
      </c>
      <c r="X43" s="2">
        <v>3834</v>
      </c>
      <c r="Y43" s="2">
        <v>6359</v>
      </c>
      <c r="Z43" s="2">
        <v>0</v>
      </c>
      <c r="AA43" s="1">
        <f t="shared" ref="AA43" si="27">Q43+S43+U43+W43+Y43</f>
        <v>43738</v>
      </c>
      <c r="AB43" s="12">
        <f t="shared" ref="AB43" si="28">R43+T43+V43+X43+Z43</f>
        <v>46965</v>
      </c>
      <c r="AC43" s="18">
        <f>AA43+AB43</f>
        <v>90703</v>
      </c>
      <c r="AE43" s="4" t="s">
        <v>16</v>
      </c>
      <c r="AF43" s="2">
        <f t="shared" ref="AF43:AO43" si="29">IFERROR(B43/Q43, "N.A.")</f>
        <v>3009.4839084051255</v>
      </c>
      <c r="AG43" s="2">
        <f t="shared" si="29"/>
        <v>5476.3181499999992</v>
      </c>
      <c r="AH43" s="2">
        <f t="shared" si="29"/>
        <v>5241.488261188555</v>
      </c>
      <c r="AI43" s="2">
        <f t="shared" si="29"/>
        <v>5138.5620915032678</v>
      </c>
      <c r="AJ43" s="2">
        <f t="shared" si="29"/>
        <v>5744.7570194384452</v>
      </c>
      <c r="AK43" s="2">
        <f t="shared" si="29"/>
        <v>13336.7592920354</v>
      </c>
      <c r="AL43" s="2">
        <f t="shared" si="29"/>
        <v>2999.0045920169546</v>
      </c>
      <c r="AM43" s="2">
        <f t="shared" si="29"/>
        <v>6590.1142410015673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2766.2476107732414</v>
      </c>
      <c r="AQ43" s="16">
        <f t="shared" ref="AQ43" si="31">IFERROR(M43/AB43, "N.A.")</f>
        <v>6037.8573192803151</v>
      </c>
      <c r="AR43" s="13">
        <f t="shared" ref="AR43" si="32">IFERROR(N43/AC43, "N.A.")</f>
        <v>4460.2505650309249</v>
      </c>
    </row>
    <row r="44" spans="1:44" ht="15" customHeight="1" thickBot="1" x14ac:dyDescent="0.3">
      <c r="A44" s="5" t="s">
        <v>0</v>
      </c>
      <c r="B44" s="28">
        <f>B43+C43</f>
        <v>286474194</v>
      </c>
      <c r="C44" s="30"/>
      <c r="D44" s="28">
        <f>D43+E43</f>
        <v>15860697.000000002</v>
      </c>
      <c r="E44" s="30"/>
      <c r="F44" s="28">
        <f>F43+G43</f>
        <v>42995990.000000007</v>
      </c>
      <c r="G44" s="30"/>
      <c r="H44" s="28">
        <f>H43+I43</f>
        <v>59227226</v>
      </c>
      <c r="I44" s="30"/>
      <c r="J44" s="28">
        <f>J43+K43</f>
        <v>0</v>
      </c>
      <c r="K44" s="30"/>
      <c r="L44" s="28">
        <f>L43+M43</f>
        <v>404558107</v>
      </c>
      <c r="M44" s="29"/>
      <c r="N44" s="19">
        <f>B44+D44+F44+H44+J44</f>
        <v>404558107</v>
      </c>
      <c r="P44" s="5" t="s">
        <v>0</v>
      </c>
      <c r="Q44" s="28">
        <f>Q43+R43</f>
        <v>62403</v>
      </c>
      <c r="R44" s="30"/>
      <c r="S44" s="28">
        <f>S43+T43</f>
        <v>3032</v>
      </c>
      <c r="T44" s="30"/>
      <c r="U44" s="28">
        <f>U43+V43</f>
        <v>3751</v>
      </c>
      <c r="V44" s="30"/>
      <c r="W44" s="28">
        <f>W43+X43</f>
        <v>15158</v>
      </c>
      <c r="X44" s="30"/>
      <c r="Y44" s="28">
        <f>Y43+Z43</f>
        <v>6359</v>
      </c>
      <c r="Z44" s="30"/>
      <c r="AA44" s="28">
        <f>AA43+AB43</f>
        <v>90703</v>
      </c>
      <c r="AB44" s="29"/>
      <c r="AC44" s="19">
        <f>Q44+S44+U44+W44+Y44</f>
        <v>90703</v>
      </c>
      <c r="AE44" s="5" t="s">
        <v>0</v>
      </c>
      <c r="AF44" s="31">
        <f>IFERROR(B44/Q44,"N.A.")</f>
        <v>4590.7118888514979</v>
      </c>
      <c r="AG44" s="32"/>
      <c r="AH44" s="31">
        <f>IFERROR(D44/S44,"N.A.")</f>
        <v>5231.1005936675465</v>
      </c>
      <c r="AI44" s="32"/>
      <c r="AJ44" s="31">
        <f>IFERROR(F44/U44,"N.A.")</f>
        <v>11462.540655825116</v>
      </c>
      <c r="AK44" s="32"/>
      <c r="AL44" s="31">
        <f>IFERROR(H44/W44,"N.A.")</f>
        <v>3907.3245810792982</v>
      </c>
      <c r="AM44" s="32"/>
      <c r="AN44" s="31">
        <f>IFERROR(J44/Y44,"N.A.")</f>
        <v>0</v>
      </c>
      <c r="AO44" s="32"/>
      <c r="AP44" s="31">
        <f>IFERROR(L44/AA44,"N.A.")</f>
        <v>4460.2505650309249</v>
      </c>
      <c r="AQ44" s="32"/>
      <c r="AR44" s="17">
        <f>IFERROR(N44/AC44, "N.A.")</f>
        <v>4460.2505650309249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245615.99999999997</v>
      </c>
      <c r="C15" s="2"/>
      <c r="D15" s="2">
        <v>683408</v>
      </c>
      <c r="E15" s="2"/>
      <c r="F15" s="2">
        <v>908160</v>
      </c>
      <c r="G15" s="2"/>
      <c r="H15" s="2">
        <v>3153284.0000000009</v>
      </c>
      <c r="I15" s="2"/>
      <c r="J15" s="2">
        <v>0</v>
      </c>
      <c r="K15" s="2"/>
      <c r="L15" s="1">
        <f t="shared" ref="L15:M18" si="0">B15+D15+F15+H15+J15</f>
        <v>4990468.0000000009</v>
      </c>
      <c r="M15" s="12">
        <f t="shared" si="0"/>
        <v>0</v>
      </c>
      <c r="N15" s="13">
        <f>L15+M15</f>
        <v>4990468.0000000009</v>
      </c>
      <c r="P15" s="3" t="s">
        <v>12</v>
      </c>
      <c r="Q15" s="2">
        <v>182</v>
      </c>
      <c r="R15" s="2">
        <v>0</v>
      </c>
      <c r="S15" s="2">
        <v>704</v>
      </c>
      <c r="T15" s="2">
        <v>0</v>
      </c>
      <c r="U15" s="2">
        <v>176</v>
      </c>
      <c r="V15" s="2">
        <v>0</v>
      </c>
      <c r="W15" s="2">
        <v>3774</v>
      </c>
      <c r="X15" s="2">
        <v>0</v>
      </c>
      <c r="Y15" s="2">
        <v>1154</v>
      </c>
      <c r="Z15" s="2">
        <v>0</v>
      </c>
      <c r="AA15" s="1">
        <f t="shared" ref="AA15:AB18" si="1">Q15+S15+U15+W15+Y15</f>
        <v>5990</v>
      </c>
      <c r="AB15" s="12">
        <f t="shared" si="1"/>
        <v>0</v>
      </c>
      <c r="AC15" s="13">
        <f>AA15+AB15</f>
        <v>5990</v>
      </c>
      <c r="AE15" s="3" t="s">
        <v>12</v>
      </c>
      <c r="AF15" s="2">
        <f t="shared" ref="AF15:AR18" si="2">IFERROR(B15/Q15, "N.A.")</f>
        <v>1349.5384615384614</v>
      </c>
      <c r="AG15" s="2" t="str">
        <f t="shared" si="2"/>
        <v>N.A.</v>
      </c>
      <c r="AH15" s="2">
        <f t="shared" si="2"/>
        <v>970.75</v>
      </c>
      <c r="AI15" s="2" t="str">
        <f t="shared" si="2"/>
        <v>N.A.</v>
      </c>
      <c r="AJ15" s="2">
        <f t="shared" si="2"/>
        <v>5160</v>
      </c>
      <c r="AK15" s="2" t="str">
        <f t="shared" si="2"/>
        <v>N.A.</v>
      </c>
      <c r="AL15" s="2">
        <f t="shared" si="2"/>
        <v>835.52835188129336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833.13322203672806</v>
      </c>
      <c r="AQ15" s="16" t="str">
        <f t="shared" si="2"/>
        <v>N.A.</v>
      </c>
      <c r="AR15" s="13">
        <f t="shared" si="2"/>
        <v>833.13322203672806</v>
      </c>
    </row>
    <row r="16" spans="1:44" ht="15" customHeight="1" thickBot="1" x14ac:dyDescent="0.3">
      <c r="A16" s="3" t="s">
        <v>13</v>
      </c>
      <c r="B16" s="2">
        <v>190880</v>
      </c>
      <c r="C16" s="2">
        <v>56760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190880</v>
      </c>
      <c r="M16" s="12">
        <f t="shared" si="0"/>
        <v>56760</v>
      </c>
      <c r="N16" s="13">
        <f>L16+M16</f>
        <v>247640</v>
      </c>
      <c r="P16" s="3" t="s">
        <v>13</v>
      </c>
      <c r="Q16" s="2">
        <v>272</v>
      </c>
      <c r="R16" s="2">
        <v>88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272</v>
      </c>
      <c r="AB16" s="12">
        <f t="shared" si="1"/>
        <v>88</v>
      </c>
      <c r="AC16" s="13">
        <f>AA16+AB16</f>
        <v>360</v>
      </c>
      <c r="AE16" s="3" t="s">
        <v>13</v>
      </c>
      <c r="AF16" s="2">
        <f t="shared" si="2"/>
        <v>701.76470588235293</v>
      </c>
      <c r="AG16" s="2">
        <f t="shared" si="2"/>
        <v>645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701.76470588235293</v>
      </c>
      <c r="AQ16" s="16">
        <f t="shared" si="2"/>
        <v>645</v>
      </c>
      <c r="AR16" s="13">
        <f t="shared" si="2"/>
        <v>687.88888888888891</v>
      </c>
    </row>
    <row r="17" spans="1:44" ht="15" customHeight="1" thickBot="1" x14ac:dyDescent="0.3">
      <c r="A17" s="3" t="s">
        <v>14</v>
      </c>
      <c r="B17" s="2">
        <v>4168668.0000000005</v>
      </c>
      <c r="C17" s="2">
        <v>25741000</v>
      </c>
      <c r="D17" s="2">
        <v>2608000</v>
      </c>
      <c r="E17" s="2"/>
      <c r="F17" s="2"/>
      <c r="G17" s="2">
        <v>288000</v>
      </c>
      <c r="H17" s="2"/>
      <c r="I17" s="2">
        <v>28800</v>
      </c>
      <c r="J17" s="2">
        <v>0</v>
      </c>
      <c r="K17" s="2"/>
      <c r="L17" s="1">
        <f t="shared" si="0"/>
        <v>6776668</v>
      </c>
      <c r="M17" s="12">
        <f t="shared" si="0"/>
        <v>26057800</v>
      </c>
      <c r="N17" s="13">
        <f>L17+M17</f>
        <v>32834468</v>
      </c>
      <c r="P17" s="3" t="s">
        <v>14</v>
      </c>
      <c r="Q17" s="2">
        <v>2850</v>
      </c>
      <c r="R17" s="2">
        <v>3808</v>
      </c>
      <c r="S17" s="2">
        <v>326</v>
      </c>
      <c r="T17" s="2">
        <v>0</v>
      </c>
      <c r="U17" s="2">
        <v>0</v>
      </c>
      <c r="V17" s="2">
        <v>96</v>
      </c>
      <c r="W17" s="2">
        <v>0</v>
      </c>
      <c r="X17" s="2">
        <v>96</v>
      </c>
      <c r="Y17" s="2">
        <v>518</v>
      </c>
      <c r="Z17" s="2">
        <v>0</v>
      </c>
      <c r="AA17" s="1">
        <f t="shared" si="1"/>
        <v>3694</v>
      </c>
      <c r="AB17" s="12">
        <f t="shared" si="1"/>
        <v>4000</v>
      </c>
      <c r="AC17" s="13">
        <f>AA17+AB17</f>
        <v>7694</v>
      </c>
      <c r="AE17" s="3" t="s">
        <v>14</v>
      </c>
      <c r="AF17" s="2">
        <f t="shared" si="2"/>
        <v>1462.6905263157896</v>
      </c>
      <c r="AG17" s="2">
        <f t="shared" si="2"/>
        <v>6759.7163865546217</v>
      </c>
      <c r="AH17" s="2">
        <f t="shared" si="2"/>
        <v>8000</v>
      </c>
      <c r="AI17" s="2" t="str">
        <f t="shared" si="2"/>
        <v>N.A.</v>
      </c>
      <c r="AJ17" s="2" t="str">
        <f t="shared" si="2"/>
        <v>N.A.</v>
      </c>
      <c r="AK17" s="2">
        <f t="shared" si="2"/>
        <v>3000</v>
      </c>
      <c r="AL17" s="2" t="str">
        <f t="shared" si="2"/>
        <v>N.A.</v>
      </c>
      <c r="AM17" s="2">
        <f t="shared" si="2"/>
        <v>300</v>
      </c>
      <c r="AN17" s="2">
        <f t="shared" si="2"/>
        <v>0</v>
      </c>
      <c r="AO17" s="2" t="str">
        <f t="shared" si="2"/>
        <v>N.A.</v>
      </c>
      <c r="AP17" s="15">
        <f t="shared" si="2"/>
        <v>1834.5067677314564</v>
      </c>
      <c r="AQ17" s="16">
        <f t="shared" si="2"/>
        <v>6514.45</v>
      </c>
      <c r="AR17" s="13">
        <f t="shared" si="2"/>
        <v>4267.541980764232</v>
      </c>
    </row>
    <row r="18" spans="1:44" ht="15" customHeight="1" thickBot="1" x14ac:dyDescent="0.3">
      <c r="A18" s="3" t="s">
        <v>15</v>
      </c>
      <c r="B18" s="2">
        <v>529760</v>
      </c>
      <c r="C18" s="2"/>
      <c r="D18" s="2"/>
      <c r="E18" s="2"/>
      <c r="F18" s="2"/>
      <c r="G18" s="2">
        <v>0</v>
      </c>
      <c r="H18" s="2">
        <v>502060</v>
      </c>
      <c r="I18" s="2"/>
      <c r="J18" s="2">
        <v>0</v>
      </c>
      <c r="K18" s="2"/>
      <c r="L18" s="1">
        <f t="shared" si="0"/>
        <v>1031820</v>
      </c>
      <c r="M18" s="12">
        <f t="shared" si="0"/>
        <v>0</v>
      </c>
      <c r="N18" s="13">
        <f>L18+M18</f>
        <v>1031820</v>
      </c>
      <c r="P18" s="3" t="s">
        <v>15</v>
      </c>
      <c r="Q18" s="2">
        <v>176</v>
      </c>
      <c r="R18" s="2">
        <v>0</v>
      </c>
      <c r="S18" s="2">
        <v>0</v>
      </c>
      <c r="T18" s="2">
        <v>0</v>
      </c>
      <c r="U18" s="2">
        <v>0</v>
      </c>
      <c r="V18" s="2">
        <v>590</v>
      </c>
      <c r="W18" s="2">
        <v>4384</v>
      </c>
      <c r="X18" s="2">
        <v>0</v>
      </c>
      <c r="Y18" s="2">
        <v>1772</v>
      </c>
      <c r="Z18" s="2">
        <v>0</v>
      </c>
      <c r="AA18" s="1">
        <f t="shared" si="1"/>
        <v>6332</v>
      </c>
      <c r="AB18" s="12">
        <f t="shared" si="1"/>
        <v>590</v>
      </c>
      <c r="AC18" s="18">
        <f>AA18+AB18</f>
        <v>6922</v>
      </c>
      <c r="AE18" s="3" t="s">
        <v>15</v>
      </c>
      <c r="AF18" s="2">
        <f t="shared" si="2"/>
        <v>3010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114.52098540145985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162.95325331648769</v>
      </c>
      <c r="AQ18" s="16">
        <f t="shared" si="2"/>
        <v>0</v>
      </c>
      <c r="AR18" s="13">
        <f t="shared" si="2"/>
        <v>149.06385437734758</v>
      </c>
    </row>
    <row r="19" spans="1:44" ht="15" customHeight="1" thickBot="1" x14ac:dyDescent="0.3">
      <c r="A19" s="4" t="s">
        <v>16</v>
      </c>
      <c r="B19" s="2">
        <v>5134923.9999999991</v>
      </c>
      <c r="C19" s="2">
        <v>25797760</v>
      </c>
      <c r="D19" s="2">
        <v>3291408</v>
      </c>
      <c r="E19" s="2"/>
      <c r="F19" s="2">
        <v>908160</v>
      </c>
      <c r="G19" s="2">
        <v>288000</v>
      </c>
      <c r="H19" s="2">
        <v>3655343.9999999995</v>
      </c>
      <c r="I19" s="2">
        <v>28800</v>
      </c>
      <c r="J19" s="2">
        <v>0</v>
      </c>
      <c r="K19" s="2"/>
      <c r="L19" s="1">
        <f t="shared" ref="L19" si="3">B19+D19+F19+H19+J19</f>
        <v>12989836</v>
      </c>
      <c r="M19" s="12">
        <f t="shared" ref="M19" si="4">C19+E19+G19+I19+K19</f>
        <v>26114560</v>
      </c>
      <c r="N19" s="18">
        <f>L19+M19</f>
        <v>39104396</v>
      </c>
      <c r="P19" s="4" t="s">
        <v>16</v>
      </c>
      <c r="Q19" s="2">
        <v>3480</v>
      </c>
      <c r="R19" s="2">
        <v>3896</v>
      </c>
      <c r="S19" s="2">
        <v>1030</v>
      </c>
      <c r="T19" s="2">
        <v>0</v>
      </c>
      <c r="U19" s="2">
        <v>176</v>
      </c>
      <c r="V19" s="2">
        <v>686</v>
      </c>
      <c r="W19" s="2">
        <v>8158</v>
      </c>
      <c r="X19" s="2">
        <v>96</v>
      </c>
      <c r="Y19" s="2">
        <v>3444</v>
      </c>
      <c r="Z19" s="2">
        <v>0</v>
      </c>
      <c r="AA19" s="1">
        <f t="shared" ref="AA19" si="5">Q19+S19+U19+W19+Y19</f>
        <v>16288</v>
      </c>
      <c r="AB19" s="12">
        <f t="shared" ref="AB19" si="6">R19+T19+V19+X19+Z19</f>
        <v>4678</v>
      </c>
      <c r="AC19" s="13">
        <f>AA19+AB19</f>
        <v>20966</v>
      </c>
      <c r="AE19" s="4" t="s">
        <v>16</v>
      </c>
      <c r="AF19" s="2">
        <f t="shared" ref="AF19:AO19" si="7">IFERROR(B19/Q19, "N.A.")</f>
        <v>1475.5528735632181</v>
      </c>
      <c r="AG19" s="2">
        <f t="shared" si="7"/>
        <v>6621.6016427104723</v>
      </c>
      <c r="AH19" s="2">
        <f t="shared" si="7"/>
        <v>3195.5417475728154</v>
      </c>
      <c r="AI19" s="2" t="str">
        <f t="shared" si="7"/>
        <v>N.A.</v>
      </c>
      <c r="AJ19" s="2">
        <f t="shared" si="7"/>
        <v>5160</v>
      </c>
      <c r="AK19" s="2">
        <f t="shared" si="7"/>
        <v>419.82507288629739</v>
      </c>
      <c r="AL19" s="2">
        <f t="shared" si="7"/>
        <v>448.06864427555769</v>
      </c>
      <c r="AM19" s="2">
        <f t="shared" si="7"/>
        <v>300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797.50957760314338</v>
      </c>
      <c r="AQ19" s="16">
        <f t="shared" ref="AQ19" si="9">IFERROR(M19/AB19, "N.A.")</f>
        <v>5582.419837537409</v>
      </c>
      <c r="AR19" s="13">
        <f t="shared" ref="AR19" si="10">IFERROR(N19/AC19, "N.A.")</f>
        <v>1865.1338357340455</v>
      </c>
    </row>
    <row r="20" spans="1:44" ht="15" customHeight="1" thickBot="1" x14ac:dyDescent="0.3">
      <c r="A20" s="5" t="s">
        <v>0</v>
      </c>
      <c r="B20" s="28">
        <f>B19+C19</f>
        <v>30932684</v>
      </c>
      <c r="C20" s="30"/>
      <c r="D20" s="28">
        <f>D19+E19</f>
        <v>3291408</v>
      </c>
      <c r="E20" s="30"/>
      <c r="F20" s="28">
        <f>F19+G19</f>
        <v>1196160</v>
      </c>
      <c r="G20" s="30"/>
      <c r="H20" s="28">
        <f>H19+I19</f>
        <v>3684143.9999999995</v>
      </c>
      <c r="I20" s="30"/>
      <c r="J20" s="28">
        <f>J19+K19</f>
        <v>0</v>
      </c>
      <c r="K20" s="30"/>
      <c r="L20" s="28">
        <f>L19+M19</f>
        <v>39104396</v>
      </c>
      <c r="M20" s="29"/>
      <c r="N20" s="19">
        <f>B20+D20+F20+H20+J20</f>
        <v>39104396</v>
      </c>
      <c r="P20" s="5" t="s">
        <v>0</v>
      </c>
      <c r="Q20" s="28">
        <f>Q19+R19</f>
        <v>7376</v>
      </c>
      <c r="R20" s="30"/>
      <c r="S20" s="28">
        <f>S19+T19</f>
        <v>1030</v>
      </c>
      <c r="T20" s="30"/>
      <c r="U20" s="28">
        <f>U19+V19</f>
        <v>862</v>
      </c>
      <c r="V20" s="30"/>
      <c r="W20" s="28">
        <f>W19+X19</f>
        <v>8254</v>
      </c>
      <c r="X20" s="30"/>
      <c r="Y20" s="28">
        <f>Y19+Z19</f>
        <v>3444</v>
      </c>
      <c r="Z20" s="30"/>
      <c r="AA20" s="28">
        <f>AA19+AB19</f>
        <v>20966</v>
      </c>
      <c r="AB20" s="30"/>
      <c r="AC20" s="20">
        <f>Q20+S20+U20+W20+Y20</f>
        <v>20966</v>
      </c>
      <c r="AE20" s="5" t="s">
        <v>0</v>
      </c>
      <c r="AF20" s="31">
        <f>IFERROR(B20/Q20,"N.A.")</f>
        <v>4193.6936008676794</v>
      </c>
      <c r="AG20" s="32"/>
      <c r="AH20" s="31">
        <f>IFERROR(D20/S20,"N.A.")</f>
        <v>3195.5417475728154</v>
      </c>
      <c r="AI20" s="32"/>
      <c r="AJ20" s="31">
        <f>IFERROR(F20/U20,"N.A.")</f>
        <v>1387.6566125290024</v>
      </c>
      <c r="AK20" s="32"/>
      <c r="AL20" s="31">
        <f>IFERROR(H20/W20,"N.A.")</f>
        <v>446.34649866731274</v>
      </c>
      <c r="AM20" s="32"/>
      <c r="AN20" s="31">
        <f>IFERROR(J20/Y20,"N.A.")</f>
        <v>0</v>
      </c>
      <c r="AO20" s="32"/>
      <c r="AP20" s="31">
        <f>IFERROR(L20/AA20,"N.A.")</f>
        <v>1865.1338357340455</v>
      </c>
      <c r="AQ20" s="32"/>
      <c r="AR20" s="17">
        <f>IFERROR(N20/AC20, "N.A.")</f>
        <v>1865.1338357340455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154800</v>
      </c>
      <c r="C27" s="2"/>
      <c r="D27" s="2">
        <v>567600</v>
      </c>
      <c r="E27" s="2"/>
      <c r="F27" s="2">
        <v>908160</v>
      </c>
      <c r="G27" s="2"/>
      <c r="H27" s="2">
        <v>2292590</v>
      </c>
      <c r="I27" s="2"/>
      <c r="J27" s="2">
        <v>0</v>
      </c>
      <c r="K27" s="2"/>
      <c r="L27" s="1">
        <f t="shared" ref="L27:M30" si="11">B27+D27+F27+H27+J27</f>
        <v>3923150</v>
      </c>
      <c r="M27" s="12">
        <f t="shared" si="11"/>
        <v>0</v>
      </c>
      <c r="N27" s="13">
        <f>L27+M27</f>
        <v>3923150</v>
      </c>
      <c r="P27" s="3" t="s">
        <v>12</v>
      </c>
      <c r="Q27" s="2">
        <v>86</v>
      </c>
      <c r="R27" s="2">
        <v>0</v>
      </c>
      <c r="S27" s="2">
        <v>352</v>
      </c>
      <c r="T27" s="2">
        <v>0</v>
      </c>
      <c r="U27" s="2">
        <v>176</v>
      </c>
      <c r="V27" s="2">
        <v>0</v>
      </c>
      <c r="W27" s="2">
        <v>1468</v>
      </c>
      <c r="X27" s="2">
        <v>0</v>
      </c>
      <c r="Y27" s="2">
        <v>326</v>
      </c>
      <c r="Z27" s="2">
        <v>0</v>
      </c>
      <c r="AA27" s="1">
        <f t="shared" ref="AA27:AB30" si="12">Q27+S27+U27+W27+Y27</f>
        <v>2408</v>
      </c>
      <c r="AB27" s="12">
        <f t="shared" si="12"/>
        <v>0</v>
      </c>
      <c r="AC27" s="13">
        <f>AA27+AB27</f>
        <v>2408</v>
      </c>
      <c r="AE27" s="3" t="s">
        <v>12</v>
      </c>
      <c r="AF27" s="2">
        <f t="shared" ref="AF27:AR30" si="13">IFERROR(B27/Q27, "N.A.")</f>
        <v>1800</v>
      </c>
      <c r="AG27" s="2" t="str">
        <f t="shared" si="13"/>
        <v>N.A.</v>
      </c>
      <c r="AH27" s="2">
        <f t="shared" si="13"/>
        <v>1612.5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1561.7098092643052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1629.2151162790697</v>
      </c>
      <c r="AQ27" s="16" t="str">
        <f t="shared" si="13"/>
        <v>N.A.</v>
      </c>
      <c r="AR27" s="13">
        <f t="shared" si="13"/>
        <v>1629.2151162790697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3124727.9999999995</v>
      </c>
      <c r="C29" s="2">
        <v>14362200</v>
      </c>
      <c r="D29" s="2">
        <v>2608000</v>
      </c>
      <c r="E29" s="2"/>
      <c r="F29" s="2"/>
      <c r="G29" s="2">
        <v>288000</v>
      </c>
      <c r="H29" s="2"/>
      <c r="I29" s="2"/>
      <c r="J29" s="2">
        <v>0</v>
      </c>
      <c r="K29" s="2"/>
      <c r="L29" s="1">
        <f t="shared" si="11"/>
        <v>5732728</v>
      </c>
      <c r="M29" s="12">
        <f t="shared" si="11"/>
        <v>14650200</v>
      </c>
      <c r="N29" s="13">
        <f>L29+M29</f>
        <v>20382928</v>
      </c>
      <c r="P29" s="3" t="s">
        <v>14</v>
      </c>
      <c r="Q29" s="2">
        <v>1776</v>
      </c>
      <c r="R29" s="2">
        <v>2190</v>
      </c>
      <c r="S29" s="2">
        <v>326</v>
      </c>
      <c r="T29" s="2">
        <v>0</v>
      </c>
      <c r="U29" s="2">
        <v>0</v>
      </c>
      <c r="V29" s="2">
        <v>96</v>
      </c>
      <c r="W29" s="2">
        <v>0</v>
      </c>
      <c r="X29" s="2">
        <v>0</v>
      </c>
      <c r="Y29" s="2">
        <v>326</v>
      </c>
      <c r="Z29" s="2">
        <v>0</v>
      </c>
      <c r="AA29" s="1">
        <f t="shared" si="12"/>
        <v>2428</v>
      </c>
      <c r="AB29" s="12">
        <f t="shared" si="12"/>
        <v>2286</v>
      </c>
      <c r="AC29" s="13">
        <f>AA29+AB29</f>
        <v>4714</v>
      </c>
      <c r="AE29" s="3" t="s">
        <v>14</v>
      </c>
      <c r="AF29" s="2">
        <f t="shared" si="13"/>
        <v>1759.4189189189187</v>
      </c>
      <c r="AG29" s="2">
        <f t="shared" si="13"/>
        <v>6558.0821917808216</v>
      </c>
      <c r="AH29" s="2">
        <f t="shared" si="13"/>
        <v>8000</v>
      </c>
      <c r="AI29" s="2" t="str">
        <f t="shared" si="13"/>
        <v>N.A.</v>
      </c>
      <c r="AJ29" s="2" t="str">
        <f t="shared" si="13"/>
        <v>N.A.</v>
      </c>
      <c r="AK29" s="2">
        <f t="shared" si="13"/>
        <v>3000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5">
        <f t="shared" si="13"/>
        <v>2361.0906095551895</v>
      </c>
      <c r="AQ29" s="16">
        <f t="shared" si="13"/>
        <v>6408.6614173228345</v>
      </c>
      <c r="AR29" s="13">
        <f t="shared" si="13"/>
        <v>4323.9134492999574</v>
      </c>
    </row>
    <row r="30" spans="1:44" ht="15" customHeight="1" thickBot="1" x14ac:dyDescent="0.3">
      <c r="A30" s="3" t="s">
        <v>15</v>
      </c>
      <c r="B30" s="2">
        <v>529760</v>
      </c>
      <c r="C30" s="2"/>
      <c r="D30" s="2"/>
      <c r="E30" s="2"/>
      <c r="F30" s="2"/>
      <c r="G30" s="2">
        <v>0</v>
      </c>
      <c r="H30" s="2">
        <v>480560</v>
      </c>
      <c r="I30" s="2"/>
      <c r="J30" s="2">
        <v>0</v>
      </c>
      <c r="K30" s="2"/>
      <c r="L30" s="1">
        <f t="shared" si="11"/>
        <v>1010320</v>
      </c>
      <c r="M30" s="12">
        <f t="shared" si="11"/>
        <v>0</v>
      </c>
      <c r="N30" s="13">
        <f>L30+M30</f>
        <v>1010320</v>
      </c>
      <c r="P30" s="3" t="s">
        <v>15</v>
      </c>
      <c r="Q30" s="2">
        <v>176</v>
      </c>
      <c r="R30" s="2">
        <v>0</v>
      </c>
      <c r="S30" s="2">
        <v>0</v>
      </c>
      <c r="T30" s="2">
        <v>0</v>
      </c>
      <c r="U30" s="2">
        <v>0</v>
      </c>
      <c r="V30" s="2">
        <v>590</v>
      </c>
      <c r="W30" s="2">
        <v>4298</v>
      </c>
      <c r="X30" s="2">
        <v>0</v>
      </c>
      <c r="Y30" s="2">
        <v>1588</v>
      </c>
      <c r="Z30" s="2">
        <v>0</v>
      </c>
      <c r="AA30" s="1">
        <f t="shared" si="12"/>
        <v>6062</v>
      </c>
      <c r="AB30" s="12">
        <f t="shared" si="12"/>
        <v>590</v>
      </c>
      <c r="AC30" s="18">
        <f>AA30+AB30</f>
        <v>6652</v>
      </c>
      <c r="AE30" s="3" t="s">
        <v>15</v>
      </c>
      <c r="AF30" s="2">
        <f t="shared" si="13"/>
        <v>3010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111.81014425314099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166.6644671725503</v>
      </c>
      <c r="AQ30" s="16">
        <f t="shared" si="13"/>
        <v>0</v>
      </c>
      <c r="AR30" s="13">
        <f t="shared" si="13"/>
        <v>151.88214070956104</v>
      </c>
    </row>
    <row r="31" spans="1:44" ht="15" customHeight="1" thickBot="1" x14ac:dyDescent="0.3">
      <c r="A31" s="4" t="s">
        <v>16</v>
      </c>
      <c r="B31" s="2">
        <v>3809288.0000000005</v>
      </c>
      <c r="C31" s="2">
        <v>14362200</v>
      </c>
      <c r="D31" s="2">
        <v>3175600</v>
      </c>
      <c r="E31" s="2"/>
      <c r="F31" s="2">
        <v>908160</v>
      </c>
      <c r="G31" s="2">
        <v>288000</v>
      </c>
      <c r="H31" s="2">
        <v>2773150</v>
      </c>
      <c r="I31" s="2"/>
      <c r="J31" s="2">
        <v>0</v>
      </c>
      <c r="K31" s="2"/>
      <c r="L31" s="1">
        <f t="shared" ref="L31" si="14">B31+D31+F31+H31+J31</f>
        <v>10666198</v>
      </c>
      <c r="M31" s="12">
        <f t="shared" ref="M31" si="15">C31+E31+G31+I31+K31</f>
        <v>14650200</v>
      </c>
      <c r="N31" s="18">
        <f>L31+M31</f>
        <v>25316398</v>
      </c>
      <c r="P31" s="4" t="s">
        <v>16</v>
      </c>
      <c r="Q31" s="2">
        <v>2038</v>
      </c>
      <c r="R31" s="2">
        <v>2190</v>
      </c>
      <c r="S31" s="2">
        <v>678</v>
      </c>
      <c r="T31" s="2">
        <v>0</v>
      </c>
      <c r="U31" s="2">
        <v>176</v>
      </c>
      <c r="V31" s="2">
        <v>686</v>
      </c>
      <c r="W31" s="2">
        <v>5766</v>
      </c>
      <c r="X31" s="2">
        <v>0</v>
      </c>
      <c r="Y31" s="2">
        <v>2240</v>
      </c>
      <c r="Z31" s="2">
        <v>0</v>
      </c>
      <c r="AA31" s="1">
        <f t="shared" ref="AA31" si="16">Q31+S31+U31+W31+Y31</f>
        <v>10898</v>
      </c>
      <c r="AB31" s="12">
        <f t="shared" ref="AB31" si="17">R31+T31+V31+X31+Z31</f>
        <v>2876</v>
      </c>
      <c r="AC31" s="13">
        <f>AA31+AB31</f>
        <v>13774</v>
      </c>
      <c r="AE31" s="4" t="s">
        <v>16</v>
      </c>
      <c r="AF31" s="2">
        <f t="shared" ref="AF31:AO31" si="18">IFERROR(B31/Q31, "N.A.")</f>
        <v>1869.1305201177627</v>
      </c>
      <c r="AG31" s="2">
        <f t="shared" si="18"/>
        <v>6558.0821917808216</v>
      </c>
      <c r="AH31" s="2">
        <f t="shared" si="18"/>
        <v>4683.7758112094398</v>
      </c>
      <c r="AI31" s="2" t="str">
        <f t="shared" si="18"/>
        <v>N.A.</v>
      </c>
      <c r="AJ31" s="2">
        <f t="shared" si="18"/>
        <v>5160</v>
      </c>
      <c r="AK31" s="2">
        <f t="shared" si="18"/>
        <v>419.82507288629739</v>
      </c>
      <c r="AL31" s="2">
        <f t="shared" si="18"/>
        <v>480.94866458550121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978.72985868966782</v>
      </c>
      <c r="AQ31" s="16">
        <f t="shared" ref="AQ31" si="20">IFERROR(M31/AB31, "N.A.")</f>
        <v>5093.9499304589708</v>
      </c>
      <c r="AR31" s="13">
        <f t="shared" ref="AR31" si="21">IFERROR(N31/AC31, "N.A.")</f>
        <v>1837.9844634819224</v>
      </c>
    </row>
    <row r="32" spans="1:44" ht="15" customHeight="1" thickBot="1" x14ac:dyDescent="0.3">
      <c r="A32" s="5" t="s">
        <v>0</v>
      </c>
      <c r="B32" s="28">
        <f>B31+C31</f>
        <v>18171488</v>
      </c>
      <c r="C32" s="30"/>
      <c r="D32" s="28">
        <f>D31+E31</f>
        <v>3175600</v>
      </c>
      <c r="E32" s="30"/>
      <c r="F32" s="28">
        <f>F31+G31</f>
        <v>1196160</v>
      </c>
      <c r="G32" s="30"/>
      <c r="H32" s="28">
        <f>H31+I31</f>
        <v>2773150</v>
      </c>
      <c r="I32" s="30"/>
      <c r="J32" s="28">
        <f>J31+K31</f>
        <v>0</v>
      </c>
      <c r="K32" s="30"/>
      <c r="L32" s="28">
        <f>L31+M31</f>
        <v>25316398</v>
      </c>
      <c r="M32" s="29"/>
      <c r="N32" s="19">
        <f>B32+D32+F32+H32+J32</f>
        <v>25316398</v>
      </c>
      <c r="P32" s="5" t="s">
        <v>0</v>
      </c>
      <c r="Q32" s="28">
        <f>Q31+R31</f>
        <v>4228</v>
      </c>
      <c r="R32" s="30"/>
      <c r="S32" s="28">
        <f>S31+T31</f>
        <v>678</v>
      </c>
      <c r="T32" s="30"/>
      <c r="U32" s="28">
        <f>U31+V31</f>
        <v>862</v>
      </c>
      <c r="V32" s="30"/>
      <c r="W32" s="28">
        <f>W31+X31</f>
        <v>5766</v>
      </c>
      <c r="X32" s="30"/>
      <c r="Y32" s="28">
        <f>Y31+Z31</f>
        <v>2240</v>
      </c>
      <c r="Z32" s="30"/>
      <c r="AA32" s="28">
        <f>AA31+AB31</f>
        <v>13774</v>
      </c>
      <c r="AB32" s="30"/>
      <c r="AC32" s="20">
        <f>Q32+S32+U32+W32+Y32</f>
        <v>13774</v>
      </c>
      <c r="AE32" s="5" t="s">
        <v>0</v>
      </c>
      <c r="AF32" s="31">
        <f>IFERROR(B32/Q32,"N.A.")</f>
        <v>4297.8921475875122</v>
      </c>
      <c r="AG32" s="32"/>
      <c r="AH32" s="31">
        <f>IFERROR(D32/S32,"N.A.")</f>
        <v>4683.7758112094398</v>
      </c>
      <c r="AI32" s="32"/>
      <c r="AJ32" s="31">
        <f>IFERROR(F32/U32,"N.A.")</f>
        <v>1387.6566125290024</v>
      </c>
      <c r="AK32" s="32"/>
      <c r="AL32" s="31">
        <f>IFERROR(H32/W32,"N.A.")</f>
        <v>480.94866458550121</v>
      </c>
      <c r="AM32" s="32"/>
      <c r="AN32" s="31">
        <f>IFERROR(J32/Y32,"N.A.")</f>
        <v>0</v>
      </c>
      <c r="AO32" s="32"/>
      <c r="AP32" s="31">
        <f>IFERROR(L32/AA32,"N.A.")</f>
        <v>1837.9844634819224</v>
      </c>
      <c r="AQ32" s="32"/>
      <c r="AR32" s="17">
        <f>IFERROR(N32/AC32, "N.A.")</f>
        <v>1837.9844634819224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90816</v>
      </c>
      <c r="C39" s="2"/>
      <c r="D39" s="2">
        <v>115808</v>
      </c>
      <c r="E39" s="2"/>
      <c r="F39" s="2"/>
      <c r="G39" s="2"/>
      <c r="H39" s="2">
        <v>860693.99999999988</v>
      </c>
      <c r="I39" s="2"/>
      <c r="J39" s="2">
        <v>0</v>
      </c>
      <c r="K39" s="2"/>
      <c r="L39" s="1">
        <f t="shared" ref="L39:M42" si="22">B39+D39+F39+H39+J39</f>
        <v>1067318</v>
      </c>
      <c r="M39" s="12">
        <f t="shared" si="22"/>
        <v>0</v>
      </c>
      <c r="N39" s="13">
        <f>L39+M39</f>
        <v>1067318</v>
      </c>
      <c r="P39" s="3" t="s">
        <v>12</v>
      </c>
      <c r="Q39" s="2">
        <v>96</v>
      </c>
      <c r="R39" s="2">
        <v>0</v>
      </c>
      <c r="S39" s="2">
        <v>352</v>
      </c>
      <c r="T39" s="2">
        <v>0</v>
      </c>
      <c r="U39" s="2">
        <v>0</v>
      </c>
      <c r="V39" s="2">
        <v>0</v>
      </c>
      <c r="W39" s="2">
        <v>2306</v>
      </c>
      <c r="X39" s="2">
        <v>0</v>
      </c>
      <c r="Y39" s="2">
        <v>828</v>
      </c>
      <c r="Z39" s="2">
        <v>0</v>
      </c>
      <c r="AA39" s="1">
        <f t="shared" ref="AA39:AB42" si="23">Q39+S39+U39+W39+Y39</f>
        <v>3582</v>
      </c>
      <c r="AB39" s="12">
        <f t="shared" si="23"/>
        <v>0</v>
      </c>
      <c r="AC39" s="13">
        <f>AA39+AB39</f>
        <v>3582</v>
      </c>
      <c r="AE39" s="3" t="s">
        <v>12</v>
      </c>
      <c r="AF39" s="2">
        <f t="shared" ref="AF39:AR42" si="24">IFERROR(B39/Q39, "N.A.")</f>
        <v>946</v>
      </c>
      <c r="AG39" s="2" t="str">
        <f t="shared" si="24"/>
        <v>N.A.</v>
      </c>
      <c r="AH39" s="2">
        <f t="shared" si="24"/>
        <v>329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373.24111014744142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297.96705750977105</v>
      </c>
      <c r="AQ39" s="16" t="str">
        <f t="shared" si="24"/>
        <v>N.A.</v>
      </c>
      <c r="AR39" s="13">
        <f t="shared" si="24"/>
        <v>297.96705750977105</v>
      </c>
    </row>
    <row r="40" spans="1:44" ht="15" customHeight="1" thickBot="1" x14ac:dyDescent="0.3">
      <c r="A40" s="3" t="s">
        <v>13</v>
      </c>
      <c r="B40" s="2">
        <v>190880</v>
      </c>
      <c r="C40" s="2">
        <v>56760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190880</v>
      </c>
      <c r="M40" s="12">
        <f t="shared" si="22"/>
        <v>56760</v>
      </c>
      <c r="N40" s="13">
        <f>L40+M40</f>
        <v>247640</v>
      </c>
      <c r="P40" s="3" t="s">
        <v>13</v>
      </c>
      <c r="Q40" s="2">
        <v>272</v>
      </c>
      <c r="R40" s="2">
        <v>88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272</v>
      </c>
      <c r="AB40" s="12">
        <f t="shared" si="23"/>
        <v>88</v>
      </c>
      <c r="AC40" s="13">
        <f>AA40+AB40</f>
        <v>360</v>
      </c>
      <c r="AE40" s="3" t="s">
        <v>13</v>
      </c>
      <c r="AF40" s="2">
        <f t="shared" si="24"/>
        <v>701.76470588235293</v>
      </c>
      <c r="AG40" s="2">
        <f t="shared" si="24"/>
        <v>645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701.76470588235293</v>
      </c>
      <c r="AQ40" s="16">
        <f t="shared" si="24"/>
        <v>645</v>
      </c>
      <c r="AR40" s="13">
        <f t="shared" si="24"/>
        <v>687.88888888888891</v>
      </c>
    </row>
    <row r="41" spans="1:44" ht="15" customHeight="1" thickBot="1" x14ac:dyDescent="0.3">
      <c r="A41" s="3" t="s">
        <v>14</v>
      </c>
      <c r="B41" s="2">
        <v>1043940</v>
      </c>
      <c r="C41" s="2">
        <v>11378800</v>
      </c>
      <c r="D41" s="2"/>
      <c r="E41" s="2"/>
      <c r="F41" s="2"/>
      <c r="G41" s="2"/>
      <c r="H41" s="2"/>
      <c r="I41" s="2">
        <v>28800</v>
      </c>
      <c r="J41" s="2">
        <v>0</v>
      </c>
      <c r="K41" s="2"/>
      <c r="L41" s="1">
        <f t="shared" si="22"/>
        <v>1043940</v>
      </c>
      <c r="M41" s="12">
        <f t="shared" si="22"/>
        <v>11407600</v>
      </c>
      <c r="N41" s="13">
        <f>L41+M41</f>
        <v>12451540</v>
      </c>
      <c r="P41" s="3" t="s">
        <v>14</v>
      </c>
      <c r="Q41" s="2">
        <v>1074</v>
      </c>
      <c r="R41" s="2">
        <v>1618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96</v>
      </c>
      <c r="Y41" s="2">
        <v>192</v>
      </c>
      <c r="Z41" s="2">
        <v>0</v>
      </c>
      <c r="AA41" s="1">
        <f t="shared" si="23"/>
        <v>1266</v>
      </c>
      <c r="AB41" s="12">
        <f t="shared" si="23"/>
        <v>1714</v>
      </c>
      <c r="AC41" s="13">
        <f>AA41+AB41</f>
        <v>2980</v>
      </c>
      <c r="AE41" s="3" t="s">
        <v>14</v>
      </c>
      <c r="AF41" s="2">
        <f t="shared" si="24"/>
        <v>972.01117318435752</v>
      </c>
      <c r="AG41" s="2">
        <f t="shared" si="24"/>
        <v>7032.6328800988877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300</v>
      </c>
      <c r="AN41" s="2">
        <f t="shared" si="24"/>
        <v>0</v>
      </c>
      <c r="AO41" s="2" t="str">
        <f t="shared" si="24"/>
        <v>N.A.</v>
      </c>
      <c r="AP41" s="15">
        <f t="shared" si="24"/>
        <v>824.59715639810429</v>
      </c>
      <c r="AQ41" s="16">
        <f t="shared" si="24"/>
        <v>6655.542590431739</v>
      </c>
      <c r="AR41" s="13">
        <f t="shared" si="24"/>
        <v>4178.3691275167785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21500</v>
      </c>
      <c r="I42" s="2"/>
      <c r="J42" s="2">
        <v>0</v>
      </c>
      <c r="K42" s="2"/>
      <c r="L42" s="1">
        <f t="shared" si="22"/>
        <v>21500</v>
      </c>
      <c r="M42" s="12">
        <f t="shared" si="22"/>
        <v>0</v>
      </c>
      <c r="N42" s="13">
        <f>L42+M42</f>
        <v>21500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86</v>
      </c>
      <c r="X42" s="2">
        <v>0</v>
      </c>
      <c r="Y42" s="2">
        <v>184</v>
      </c>
      <c r="Z42" s="2">
        <v>0</v>
      </c>
      <c r="AA42" s="1">
        <f t="shared" si="23"/>
        <v>270</v>
      </c>
      <c r="AB42" s="12">
        <f t="shared" si="23"/>
        <v>0</v>
      </c>
      <c r="AC42" s="13">
        <f>AA42+AB42</f>
        <v>270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250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79.629629629629633</v>
      </c>
      <c r="AQ42" s="16" t="str">
        <f t="shared" si="24"/>
        <v>N.A.</v>
      </c>
      <c r="AR42" s="13">
        <f t="shared" si="24"/>
        <v>79.629629629629633</v>
      </c>
    </row>
    <row r="43" spans="1:44" ht="15" customHeight="1" thickBot="1" x14ac:dyDescent="0.3">
      <c r="A43" s="4" t="s">
        <v>16</v>
      </c>
      <c r="B43" s="2">
        <v>1325636</v>
      </c>
      <c r="C43" s="2">
        <v>11435560</v>
      </c>
      <c r="D43" s="2">
        <v>115808</v>
      </c>
      <c r="E43" s="2"/>
      <c r="F43" s="2"/>
      <c r="G43" s="2"/>
      <c r="H43" s="2">
        <v>882194</v>
      </c>
      <c r="I43" s="2">
        <v>28800</v>
      </c>
      <c r="J43" s="2">
        <v>0</v>
      </c>
      <c r="K43" s="2"/>
      <c r="L43" s="1">
        <f t="shared" ref="L43" si="25">B43+D43+F43+H43+J43</f>
        <v>2323638</v>
      </c>
      <c r="M43" s="12">
        <f t="shared" ref="M43" si="26">C43+E43+G43+I43+K43</f>
        <v>11464360</v>
      </c>
      <c r="N43" s="18">
        <f>L43+M43</f>
        <v>13787998</v>
      </c>
      <c r="P43" s="4" t="s">
        <v>16</v>
      </c>
      <c r="Q43" s="2">
        <v>1442</v>
      </c>
      <c r="R43" s="2">
        <v>1706</v>
      </c>
      <c r="S43" s="2">
        <v>352</v>
      </c>
      <c r="T43" s="2">
        <v>0</v>
      </c>
      <c r="U43" s="2">
        <v>0</v>
      </c>
      <c r="V43" s="2">
        <v>0</v>
      </c>
      <c r="W43" s="2">
        <v>2392</v>
      </c>
      <c r="X43" s="2">
        <v>96</v>
      </c>
      <c r="Y43" s="2">
        <v>1204</v>
      </c>
      <c r="Z43" s="2">
        <v>0</v>
      </c>
      <c r="AA43" s="1">
        <f t="shared" ref="AA43" si="27">Q43+S43+U43+W43+Y43</f>
        <v>5390</v>
      </c>
      <c r="AB43" s="12">
        <f t="shared" ref="AB43" si="28">R43+T43+V43+X43+Z43</f>
        <v>1802</v>
      </c>
      <c r="AC43" s="18">
        <f>AA43+AB43</f>
        <v>7192</v>
      </c>
      <c r="AE43" s="4" t="s">
        <v>16</v>
      </c>
      <c r="AF43" s="2">
        <f t="shared" ref="AF43:AO43" si="29">IFERROR(B43/Q43, "N.A.")</f>
        <v>919.30374479889042</v>
      </c>
      <c r="AG43" s="2">
        <f t="shared" si="29"/>
        <v>6703.1418522860495</v>
      </c>
      <c r="AH43" s="2">
        <f t="shared" si="29"/>
        <v>329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368.8102006688963</v>
      </c>
      <c r="AM43" s="2">
        <f t="shared" si="29"/>
        <v>300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431.10166975881259</v>
      </c>
      <c r="AQ43" s="16">
        <f t="shared" ref="AQ43" si="31">IFERROR(M43/AB43, "N.A.")</f>
        <v>6362.0199778024416</v>
      </c>
      <c r="AR43" s="13">
        <f t="shared" ref="AR43" si="32">IFERROR(N43/AC43, "N.A.")</f>
        <v>1917.1298665183538</v>
      </c>
    </row>
    <row r="44" spans="1:44" ht="15" customHeight="1" thickBot="1" x14ac:dyDescent="0.3">
      <c r="A44" s="5" t="s">
        <v>0</v>
      </c>
      <c r="B44" s="28">
        <f>B43+C43</f>
        <v>12761196</v>
      </c>
      <c r="C44" s="30"/>
      <c r="D44" s="28">
        <f>D43+E43</f>
        <v>115808</v>
      </c>
      <c r="E44" s="30"/>
      <c r="F44" s="28">
        <f>F43+G43</f>
        <v>0</v>
      </c>
      <c r="G44" s="30"/>
      <c r="H44" s="28">
        <f>H43+I43</f>
        <v>910994</v>
      </c>
      <c r="I44" s="30"/>
      <c r="J44" s="28">
        <f>J43+K43</f>
        <v>0</v>
      </c>
      <c r="K44" s="30"/>
      <c r="L44" s="28">
        <f>L43+M43</f>
        <v>13787998</v>
      </c>
      <c r="M44" s="29"/>
      <c r="N44" s="19">
        <f>B44+D44+F44+H44+J44</f>
        <v>13787998</v>
      </c>
      <c r="P44" s="5" t="s">
        <v>0</v>
      </c>
      <c r="Q44" s="28">
        <f>Q43+R43</f>
        <v>3148</v>
      </c>
      <c r="R44" s="30"/>
      <c r="S44" s="28">
        <f>S43+T43</f>
        <v>352</v>
      </c>
      <c r="T44" s="30"/>
      <c r="U44" s="28">
        <f>U43+V43</f>
        <v>0</v>
      </c>
      <c r="V44" s="30"/>
      <c r="W44" s="28">
        <f>W43+X43</f>
        <v>2488</v>
      </c>
      <c r="X44" s="30"/>
      <c r="Y44" s="28">
        <f>Y43+Z43</f>
        <v>1204</v>
      </c>
      <c r="Z44" s="30"/>
      <c r="AA44" s="28">
        <f>AA43+AB43</f>
        <v>7192</v>
      </c>
      <c r="AB44" s="29"/>
      <c r="AC44" s="19">
        <f>Q44+S44+U44+W44+Y44</f>
        <v>7192</v>
      </c>
      <c r="AE44" s="5" t="s">
        <v>0</v>
      </c>
      <c r="AF44" s="31">
        <f>IFERROR(B44/Q44,"N.A.")</f>
        <v>4053.7471410419312</v>
      </c>
      <c r="AG44" s="32"/>
      <c r="AH44" s="31">
        <f>IFERROR(D44/S44,"N.A.")</f>
        <v>329</v>
      </c>
      <c r="AI44" s="32"/>
      <c r="AJ44" s="31" t="str">
        <f>IFERROR(F44/U44,"N.A.")</f>
        <v>N.A.</v>
      </c>
      <c r="AK44" s="32"/>
      <c r="AL44" s="31">
        <f>IFERROR(H44/W44,"N.A.")</f>
        <v>366.15514469453376</v>
      </c>
      <c r="AM44" s="32"/>
      <c r="AN44" s="31">
        <f>IFERROR(J44/Y44,"N.A.")</f>
        <v>0</v>
      </c>
      <c r="AO44" s="32"/>
      <c r="AP44" s="31">
        <f>IFERROR(L44/AA44,"N.A.")</f>
        <v>1917.1298665183538</v>
      </c>
      <c r="AQ44" s="32"/>
      <c r="AR44" s="17">
        <f>IFERROR(N44/AC44, "N.A.")</f>
        <v>1917.1298665183538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2593979.9999999995</v>
      </c>
      <c r="C15" s="2"/>
      <c r="D15" s="2">
        <v>882600.00000000012</v>
      </c>
      <c r="E15" s="2"/>
      <c r="F15" s="2"/>
      <c r="G15" s="2"/>
      <c r="H15" s="2">
        <v>4501068.0000000009</v>
      </c>
      <c r="I15" s="2"/>
      <c r="J15" s="2">
        <v>0</v>
      </c>
      <c r="K15" s="2"/>
      <c r="L15" s="1">
        <f t="shared" ref="L15:M18" si="0">B15+D15+F15+H15+J15</f>
        <v>7977648</v>
      </c>
      <c r="M15" s="12">
        <f t="shared" si="0"/>
        <v>0</v>
      </c>
      <c r="N15" s="13">
        <f>L15+M15</f>
        <v>7977648</v>
      </c>
      <c r="P15" s="3" t="s">
        <v>12</v>
      </c>
      <c r="Q15" s="2">
        <v>1009</v>
      </c>
      <c r="R15" s="2">
        <v>0</v>
      </c>
      <c r="S15" s="2">
        <v>276</v>
      </c>
      <c r="T15" s="2">
        <v>0</v>
      </c>
      <c r="U15" s="2">
        <v>0</v>
      </c>
      <c r="V15" s="2">
        <v>0</v>
      </c>
      <c r="W15" s="2">
        <v>1465</v>
      </c>
      <c r="X15" s="2">
        <v>0</v>
      </c>
      <c r="Y15" s="2">
        <v>696</v>
      </c>
      <c r="Z15" s="2">
        <v>0</v>
      </c>
      <c r="AA15" s="1">
        <f t="shared" ref="AA15:AB18" si="1">Q15+S15+U15+W15+Y15</f>
        <v>3446</v>
      </c>
      <c r="AB15" s="12">
        <f t="shared" si="1"/>
        <v>0</v>
      </c>
      <c r="AC15" s="13">
        <f>AA15+AB15</f>
        <v>3446</v>
      </c>
      <c r="AE15" s="3" t="s">
        <v>12</v>
      </c>
      <c r="AF15" s="2">
        <f t="shared" ref="AF15:AR18" si="2">IFERROR(B15/Q15, "N.A.")</f>
        <v>2570.8424182358767</v>
      </c>
      <c r="AG15" s="2" t="str">
        <f t="shared" si="2"/>
        <v>N.A.</v>
      </c>
      <c r="AH15" s="2">
        <f t="shared" si="2"/>
        <v>3197.826086956522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3072.401365187714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2315.0458502611723</v>
      </c>
      <c r="AQ15" s="16" t="str">
        <f t="shared" si="2"/>
        <v>N.A.</v>
      </c>
      <c r="AR15" s="13">
        <f t="shared" si="2"/>
        <v>2315.0458502611723</v>
      </c>
    </row>
    <row r="16" spans="1:44" ht="15" customHeight="1" thickBot="1" x14ac:dyDescent="0.3">
      <c r="A16" s="3" t="s">
        <v>13</v>
      </c>
      <c r="B16" s="2">
        <v>647400</v>
      </c>
      <c r="C16" s="2">
        <v>100620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647400</v>
      </c>
      <c r="M16" s="12">
        <f t="shared" si="0"/>
        <v>100620</v>
      </c>
      <c r="N16" s="13">
        <f>L16+M16</f>
        <v>748020</v>
      </c>
      <c r="P16" s="3" t="s">
        <v>13</v>
      </c>
      <c r="Q16" s="2">
        <v>480</v>
      </c>
      <c r="R16" s="2">
        <v>78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480</v>
      </c>
      <c r="AB16" s="12">
        <f t="shared" si="1"/>
        <v>78</v>
      </c>
      <c r="AC16" s="13">
        <f>AA16+AB16</f>
        <v>558</v>
      </c>
      <c r="AE16" s="3" t="s">
        <v>13</v>
      </c>
      <c r="AF16" s="2">
        <f t="shared" si="2"/>
        <v>1348.75</v>
      </c>
      <c r="AG16" s="2">
        <f t="shared" si="2"/>
        <v>1290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1348.75</v>
      </c>
      <c r="AQ16" s="16">
        <f t="shared" si="2"/>
        <v>1290</v>
      </c>
      <c r="AR16" s="13">
        <f t="shared" si="2"/>
        <v>1340.5376344086021</v>
      </c>
    </row>
    <row r="17" spans="1:44" ht="15" customHeight="1" thickBot="1" x14ac:dyDescent="0.3">
      <c r="A17" s="3" t="s">
        <v>14</v>
      </c>
      <c r="B17" s="2">
        <v>7177800</v>
      </c>
      <c r="C17" s="2">
        <v>1550880</v>
      </c>
      <c r="D17" s="2">
        <v>470850</v>
      </c>
      <c r="E17" s="2"/>
      <c r="F17" s="2"/>
      <c r="G17" s="2">
        <v>400760</v>
      </c>
      <c r="H17" s="2"/>
      <c r="I17" s="2">
        <v>3213839.9999999995</v>
      </c>
      <c r="J17" s="2"/>
      <c r="K17" s="2"/>
      <c r="L17" s="1">
        <f t="shared" si="0"/>
        <v>7648650</v>
      </c>
      <c r="M17" s="12">
        <f t="shared" si="0"/>
        <v>5165480</v>
      </c>
      <c r="N17" s="13">
        <f>L17+M17</f>
        <v>12814130</v>
      </c>
      <c r="P17" s="3" t="s">
        <v>14</v>
      </c>
      <c r="Q17" s="2">
        <v>1995</v>
      </c>
      <c r="R17" s="2">
        <v>591</v>
      </c>
      <c r="S17" s="2">
        <v>73</v>
      </c>
      <c r="T17" s="2">
        <v>0</v>
      </c>
      <c r="U17" s="2">
        <v>0</v>
      </c>
      <c r="V17" s="2">
        <v>172</v>
      </c>
      <c r="W17" s="2">
        <v>0</v>
      </c>
      <c r="X17" s="2">
        <v>1436</v>
      </c>
      <c r="Y17" s="2">
        <v>0</v>
      </c>
      <c r="Z17" s="2">
        <v>0</v>
      </c>
      <c r="AA17" s="1">
        <f t="shared" si="1"/>
        <v>2068</v>
      </c>
      <c r="AB17" s="12">
        <f t="shared" si="1"/>
        <v>2199</v>
      </c>
      <c r="AC17" s="13">
        <f>AA17+AB17</f>
        <v>4267</v>
      </c>
      <c r="AE17" s="3" t="s">
        <v>14</v>
      </c>
      <c r="AF17" s="2">
        <f t="shared" si="2"/>
        <v>3597.8947368421054</v>
      </c>
      <c r="AG17" s="2">
        <f t="shared" si="2"/>
        <v>2624.1624365482235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>
        <f t="shared" si="2"/>
        <v>2330</v>
      </c>
      <c r="AL17" s="2" t="str">
        <f t="shared" si="2"/>
        <v>N.A.</v>
      </c>
      <c r="AM17" s="2">
        <f t="shared" si="2"/>
        <v>2238.0501392757656</v>
      </c>
      <c r="AN17" s="2" t="str">
        <f t="shared" si="2"/>
        <v>N.A.</v>
      </c>
      <c r="AO17" s="2" t="str">
        <f t="shared" si="2"/>
        <v>N.A.</v>
      </c>
      <c r="AP17" s="15">
        <f t="shared" si="2"/>
        <v>3698.573500967118</v>
      </c>
      <c r="AQ17" s="16">
        <f t="shared" si="2"/>
        <v>2349.0131878126422</v>
      </c>
      <c r="AR17" s="13">
        <f t="shared" si="2"/>
        <v>3003.0771033513006</v>
      </c>
    </row>
    <row r="18" spans="1:44" ht="15" customHeight="1" thickBot="1" x14ac:dyDescent="0.3">
      <c r="A18" s="3" t="s">
        <v>15</v>
      </c>
      <c r="B18" s="2">
        <v>1058160</v>
      </c>
      <c r="C18" s="2"/>
      <c r="D18" s="2"/>
      <c r="E18" s="2"/>
      <c r="F18" s="2"/>
      <c r="G18" s="2">
        <v>6479480</v>
      </c>
      <c r="H18" s="2">
        <v>589532.00000000012</v>
      </c>
      <c r="I18" s="2"/>
      <c r="J18" s="2">
        <v>0</v>
      </c>
      <c r="K18" s="2"/>
      <c r="L18" s="1">
        <f t="shared" si="0"/>
        <v>1647692</v>
      </c>
      <c r="M18" s="12">
        <f t="shared" si="0"/>
        <v>6479480</v>
      </c>
      <c r="N18" s="13">
        <f>L18+M18</f>
        <v>8127172</v>
      </c>
      <c r="P18" s="3" t="s">
        <v>15</v>
      </c>
      <c r="Q18" s="2">
        <v>516</v>
      </c>
      <c r="R18" s="2">
        <v>0</v>
      </c>
      <c r="S18" s="2">
        <v>0</v>
      </c>
      <c r="T18" s="2">
        <v>0</v>
      </c>
      <c r="U18" s="2">
        <v>0</v>
      </c>
      <c r="V18" s="2">
        <v>584</v>
      </c>
      <c r="W18" s="2">
        <v>1685</v>
      </c>
      <c r="X18" s="2">
        <v>0</v>
      </c>
      <c r="Y18" s="2">
        <v>537</v>
      </c>
      <c r="Z18" s="2">
        <v>0</v>
      </c>
      <c r="AA18" s="1">
        <f t="shared" si="1"/>
        <v>2738</v>
      </c>
      <c r="AB18" s="12">
        <f t="shared" si="1"/>
        <v>584</v>
      </c>
      <c r="AC18" s="18">
        <f>AA18+AB18</f>
        <v>3322</v>
      </c>
      <c r="AE18" s="3" t="s">
        <v>15</v>
      </c>
      <c r="AF18" s="2">
        <f t="shared" si="2"/>
        <v>2050.6976744186045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11095</v>
      </c>
      <c r="AL18" s="2">
        <f t="shared" si="2"/>
        <v>349.87062314540066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601.78670562454352</v>
      </c>
      <c r="AQ18" s="16">
        <f t="shared" si="2"/>
        <v>11095</v>
      </c>
      <c r="AR18" s="13">
        <f t="shared" si="2"/>
        <v>2446.4695966285371</v>
      </c>
    </row>
    <row r="19" spans="1:44" ht="15" customHeight="1" thickBot="1" x14ac:dyDescent="0.3">
      <c r="A19" s="4" t="s">
        <v>16</v>
      </c>
      <c r="B19" s="2">
        <v>11477339.999999998</v>
      </c>
      <c r="C19" s="2">
        <v>1651500</v>
      </c>
      <c r="D19" s="2">
        <v>1353449.9999999998</v>
      </c>
      <c r="E19" s="2"/>
      <c r="F19" s="2"/>
      <c r="G19" s="2">
        <v>6880240</v>
      </c>
      <c r="H19" s="2">
        <v>5090600</v>
      </c>
      <c r="I19" s="2">
        <v>3213839.9999999995</v>
      </c>
      <c r="J19" s="2">
        <v>0</v>
      </c>
      <c r="K19" s="2"/>
      <c r="L19" s="1">
        <f t="shared" ref="L19" si="3">B19+D19+F19+H19+J19</f>
        <v>17921390</v>
      </c>
      <c r="M19" s="12">
        <f t="shared" ref="M19" si="4">C19+E19+G19+I19+K19</f>
        <v>11745580</v>
      </c>
      <c r="N19" s="18">
        <f>L19+M19</f>
        <v>29666970</v>
      </c>
      <c r="P19" s="4" t="s">
        <v>16</v>
      </c>
      <c r="Q19" s="2">
        <v>4000</v>
      </c>
      <c r="R19" s="2">
        <v>669</v>
      </c>
      <c r="S19" s="2">
        <v>349</v>
      </c>
      <c r="T19" s="2">
        <v>0</v>
      </c>
      <c r="U19" s="2">
        <v>0</v>
      </c>
      <c r="V19" s="2">
        <v>756</v>
      </c>
      <c r="W19" s="2">
        <v>3150</v>
      </c>
      <c r="X19" s="2">
        <v>1436</v>
      </c>
      <c r="Y19" s="2">
        <v>1233</v>
      </c>
      <c r="Z19" s="2">
        <v>0</v>
      </c>
      <c r="AA19" s="1">
        <f t="shared" ref="AA19" si="5">Q19+S19+U19+W19+Y19</f>
        <v>8732</v>
      </c>
      <c r="AB19" s="12">
        <f t="shared" ref="AB19" si="6">R19+T19+V19+X19+Z19</f>
        <v>2861</v>
      </c>
      <c r="AC19" s="13">
        <f>AA19+AB19</f>
        <v>11593</v>
      </c>
      <c r="AE19" s="4" t="s">
        <v>16</v>
      </c>
      <c r="AF19" s="2">
        <f t="shared" ref="AF19:AO19" si="7">IFERROR(B19/Q19, "N.A.")</f>
        <v>2869.3349999999996</v>
      </c>
      <c r="AG19" s="2">
        <f t="shared" si="7"/>
        <v>2468.6098654708521</v>
      </c>
      <c r="AH19" s="2">
        <f t="shared" si="7"/>
        <v>3878.0802292263602</v>
      </c>
      <c r="AI19" s="2" t="str">
        <f t="shared" si="7"/>
        <v>N.A.</v>
      </c>
      <c r="AJ19" s="2" t="str">
        <f t="shared" si="7"/>
        <v>N.A.</v>
      </c>
      <c r="AK19" s="2">
        <f t="shared" si="7"/>
        <v>9100.8465608465613</v>
      </c>
      <c r="AL19" s="2">
        <f t="shared" si="7"/>
        <v>1616.063492063492</v>
      </c>
      <c r="AM19" s="2">
        <f t="shared" si="7"/>
        <v>2238.0501392757656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2052.3808978469997</v>
      </c>
      <c r="AQ19" s="16">
        <f t="shared" ref="AQ19" si="9">IFERROR(M19/AB19, "N.A.")</f>
        <v>4105.4106955609923</v>
      </c>
      <c r="AR19" s="13">
        <f t="shared" ref="AR19" si="10">IFERROR(N19/AC19, "N.A.")</f>
        <v>2559.041663072544</v>
      </c>
    </row>
    <row r="20" spans="1:44" ht="15" customHeight="1" thickBot="1" x14ac:dyDescent="0.3">
      <c r="A20" s="5" t="s">
        <v>0</v>
      </c>
      <c r="B20" s="28">
        <f>B19+C19</f>
        <v>13128839.999999998</v>
      </c>
      <c r="C20" s="30"/>
      <c r="D20" s="28">
        <f>D19+E19</f>
        <v>1353449.9999999998</v>
      </c>
      <c r="E20" s="30"/>
      <c r="F20" s="28">
        <f>F19+G19</f>
        <v>6880240</v>
      </c>
      <c r="G20" s="30"/>
      <c r="H20" s="28">
        <f>H19+I19</f>
        <v>8304440</v>
      </c>
      <c r="I20" s="30"/>
      <c r="J20" s="28">
        <f>J19+K19</f>
        <v>0</v>
      </c>
      <c r="K20" s="30"/>
      <c r="L20" s="28">
        <f>L19+M19</f>
        <v>29666970</v>
      </c>
      <c r="M20" s="29"/>
      <c r="N20" s="19">
        <f>B20+D20+F20+H20+J20</f>
        <v>29666970</v>
      </c>
      <c r="P20" s="5" t="s">
        <v>0</v>
      </c>
      <c r="Q20" s="28">
        <f>Q19+R19</f>
        <v>4669</v>
      </c>
      <c r="R20" s="30"/>
      <c r="S20" s="28">
        <f>S19+T19</f>
        <v>349</v>
      </c>
      <c r="T20" s="30"/>
      <c r="U20" s="28">
        <f>U19+V19</f>
        <v>756</v>
      </c>
      <c r="V20" s="30"/>
      <c r="W20" s="28">
        <f>W19+X19</f>
        <v>4586</v>
      </c>
      <c r="X20" s="30"/>
      <c r="Y20" s="28">
        <f>Y19+Z19</f>
        <v>1233</v>
      </c>
      <c r="Z20" s="30"/>
      <c r="AA20" s="28">
        <f>AA19+AB19</f>
        <v>11593</v>
      </c>
      <c r="AB20" s="30"/>
      <c r="AC20" s="20">
        <f>Q20+S20+U20+W20+Y20</f>
        <v>11593</v>
      </c>
      <c r="AE20" s="5" t="s">
        <v>0</v>
      </c>
      <c r="AF20" s="31">
        <f>IFERROR(B20/Q20,"N.A.")</f>
        <v>2811.9168986935101</v>
      </c>
      <c r="AG20" s="32"/>
      <c r="AH20" s="31">
        <f>IFERROR(D20/S20,"N.A.")</f>
        <v>3878.0802292263602</v>
      </c>
      <c r="AI20" s="32"/>
      <c r="AJ20" s="31">
        <f>IFERROR(F20/U20,"N.A.")</f>
        <v>9100.8465608465613</v>
      </c>
      <c r="AK20" s="32"/>
      <c r="AL20" s="31">
        <f>IFERROR(H20/W20,"N.A.")</f>
        <v>1810.8242477104229</v>
      </c>
      <c r="AM20" s="32"/>
      <c r="AN20" s="31">
        <f>IFERROR(J20/Y20,"N.A.")</f>
        <v>0</v>
      </c>
      <c r="AO20" s="32"/>
      <c r="AP20" s="31">
        <f>IFERROR(L20/AA20,"N.A.")</f>
        <v>2559.041663072544</v>
      </c>
      <c r="AQ20" s="32"/>
      <c r="AR20" s="17">
        <f>IFERROR(N20/AC20, "N.A.")</f>
        <v>2559.041663072544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2401979.9999999995</v>
      </c>
      <c r="C27" s="2"/>
      <c r="D27" s="2">
        <v>702000</v>
      </c>
      <c r="E27" s="2"/>
      <c r="F27" s="2"/>
      <c r="G27" s="2"/>
      <c r="H27" s="2">
        <v>2084038</v>
      </c>
      <c r="I27" s="2"/>
      <c r="J27" s="2">
        <v>0</v>
      </c>
      <c r="K27" s="2"/>
      <c r="L27" s="1">
        <f t="shared" ref="L27:M30" si="11">B27+D27+F27+H27+J27</f>
        <v>5188018</v>
      </c>
      <c r="M27" s="12">
        <f t="shared" si="11"/>
        <v>0</v>
      </c>
      <c r="N27" s="13">
        <f>L27+M27</f>
        <v>5188018</v>
      </c>
      <c r="P27" s="3" t="s">
        <v>12</v>
      </c>
      <c r="Q27" s="2">
        <v>889</v>
      </c>
      <c r="R27" s="2">
        <v>0</v>
      </c>
      <c r="S27" s="2">
        <v>156</v>
      </c>
      <c r="T27" s="2">
        <v>0</v>
      </c>
      <c r="U27" s="2">
        <v>0</v>
      </c>
      <c r="V27" s="2">
        <v>0</v>
      </c>
      <c r="W27" s="2">
        <v>631</v>
      </c>
      <c r="X27" s="2">
        <v>0</v>
      </c>
      <c r="Y27" s="2">
        <v>146</v>
      </c>
      <c r="Z27" s="2">
        <v>0</v>
      </c>
      <c r="AA27" s="1">
        <f t="shared" ref="AA27:AB30" si="12">Q27+S27+U27+W27+Y27</f>
        <v>1822</v>
      </c>
      <c r="AB27" s="12">
        <f t="shared" si="12"/>
        <v>0</v>
      </c>
      <c r="AC27" s="13">
        <f>AA27+AB27</f>
        <v>1822</v>
      </c>
      <c r="AE27" s="3" t="s">
        <v>12</v>
      </c>
      <c r="AF27" s="2">
        <f t="shared" ref="AF27:AR30" si="13">IFERROR(B27/Q27, "N.A.")</f>
        <v>2701.8897637795271</v>
      </c>
      <c r="AG27" s="2" t="str">
        <f t="shared" si="13"/>
        <v>N.A.</v>
      </c>
      <c r="AH27" s="2">
        <f t="shared" si="13"/>
        <v>4500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3302.7543581616483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2847.4302963776072</v>
      </c>
      <c r="AQ27" s="16" t="str">
        <f t="shared" si="13"/>
        <v>N.A.</v>
      </c>
      <c r="AR27" s="13">
        <f t="shared" si="13"/>
        <v>2847.4302963776072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6624820</v>
      </c>
      <c r="C29" s="2">
        <v>1550880</v>
      </c>
      <c r="D29" s="2">
        <v>470850</v>
      </c>
      <c r="E29" s="2"/>
      <c r="F29" s="2"/>
      <c r="G29" s="2">
        <v>400760</v>
      </c>
      <c r="H29" s="2"/>
      <c r="I29" s="2">
        <v>2807039.9999999995</v>
      </c>
      <c r="J29" s="2"/>
      <c r="K29" s="2"/>
      <c r="L29" s="1">
        <f t="shared" si="11"/>
        <v>7095670</v>
      </c>
      <c r="M29" s="12">
        <f t="shared" si="11"/>
        <v>4758680</v>
      </c>
      <c r="N29" s="13">
        <f>L29+M29</f>
        <v>11854350</v>
      </c>
      <c r="P29" s="3" t="s">
        <v>14</v>
      </c>
      <c r="Q29" s="2">
        <v>1562</v>
      </c>
      <c r="R29" s="2">
        <v>591</v>
      </c>
      <c r="S29" s="2">
        <v>73</v>
      </c>
      <c r="T29" s="2">
        <v>0</v>
      </c>
      <c r="U29" s="2">
        <v>0</v>
      </c>
      <c r="V29" s="2">
        <v>172</v>
      </c>
      <c r="W29" s="2">
        <v>0</v>
      </c>
      <c r="X29" s="2">
        <v>1238</v>
      </c>
      <c r="Y29" s="2">
        <v>0</v>
      </c>
      <c r="Z29" s="2">
        <v>0</v>
      </c>
      <c r="AA29" s="1">
        <f t="shared" si="12"/>
        <v>1635</v>
      </c>
      <c r="AB29" s="12">
        <f t="shared" si="12"/>
        <v>2001</v>
      </c>
      <c r="AC29" s="13">
        <f>AA29+AB29</f>
        <v>3636</v>
      </c>
      <c r="AE29" s="3" t="s">
        <v>14</v>
      </c>
      <c r="AF29" s="2">
        <f t="shared" si="13"/>
        <v>4241.2419974391805</v>
      </c>
      <c r="AG29" s="2">
        <f t="shared" si="13"/>
        <v>2624.1624365482235</v>
      </c>
      <c r="AH29" s="2">
        <f t="shared" si="13"/>
        <v>6450</v>
      </c>
      <c r="AI29" s="2" t="str">
        <f t="shared" si="13"/>
        <v>N.A.</v>
      </c>
      <c r="AJ29" s="2" t="str">
        <f t="shared" si="13"/>
        <v>N.A.</v>
      </c>
      <c r="AK29" s="2">
        <f t="shared" si="13"/>
        <v>2330</v>
      </c>
      <c r="AL29" s="2" t="str">
        <f t="shared" si="13"/>
        <v>N.A.</v>
      </c>
      <c r="AM29" s="2">
        <f t="shared" si="13"/>
        <v>2267.3990306946685</v>
      </c>
      <c r="AN29" s="2" t="str">
        <f t="shared" si="13"/>
        <v>N.A.</v>
      </c>
      <c r="AO29" s="2" t="str">
        <f t="shared" si="13"/>
        <v>N.A.</v>
      </c>
      <c r="AP29" s="15">
        <f t="shared" si="13"/>
        <v>4339.8593272171256</v>
      </c>
      <c r="AQ29" s="16">
        <f t="shared" si="13"/>
        <v>2378.150924537731</v>
      </c>
      <c r="AR29" s="13">
        <f t="shared" si="13"/>
        <v>3260.272277227723</v>
      </c>
    </row>
    <row r="30" spans="1:44" ht="15" customHeight="1" thickBot="1" x14ac:dyDescent="0.3">
      <c r="A30" s="3" t="s">
        <v>15</v>
      </c>
      <c r="B30" s="2">
        <v>1058160</v>
      </c>
      <c r="C30" s="2"/>
      <c r="D30" s="2"/>
      <c r="E30" s="2"/>
      <c r="F30" s="2"/>
      <c r="G30" s="2">
        <v>6479480</v>
      </c>
      <c r="H30" s="2">
        <v>499832</v>
      </c>
      <c r="I30" s="2"/>
      <c r="J30" s="2">
        <v>0</v>
      </c>
      <c r="K30" s="2"/>
      <c r="L30" s="1">
        <f t="shared" si="11"/>
        <v>1557992</v>
      </c>
      <c r="M30" s="12">
        <f t="shared" si="11"/>
        <v>6479480</v>
      </c>
      <c r="N30" s="13">
        <f>L30+M30</f>
        <v>8037472</v>
      </c>
      <c r="P30" s="3" t="s">
        <v>15</v>
      </c>
      <c r="Q30" s="2">
        <v>516</v>
      </c>
      <c r="R30" s="2">
        <v>0</v>
      </c>
      <c r="S30" s="2">
        <v>0</v>
      </c>
      <c r="T30" s="2">
        <v>0</v>
      </c>
      <c r="U30" s="2">
        <v>0</v>
      </c>
      <c r="V30" s="2">
        <v>584</v>
      </c>
      <c r="W30" s="2">
        <v>1287</v>
      </c>
      <c r="X30" s="2">
        <v>0</v>
      </c>
      <c r="Y30" s="2">
        <v>459</v>
      </c>
      <c r="Z30" s="2">
        <v>0</v>
      </c>
      <c r="AA30" s="1">
        <f t="shared" si="12"/>
        <v>2262</v>
      </c>
      <c r="AB30" s="12">
        <f t="shared" si="12"/>
        <v>584</v>
      </c>
      <c r="AC30" s="18">
        <f>AA30+AB30</f>
        <v>2846</v>
      </c>
      <c r="AE30" s="3" t="s">
        <v>15</v>
      </c>
      <c r="AF30" s="2">
        <f t="shared" si="13"/>
        <v>2050.6976744186045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11095</v>
      </c>
      <c r="AL30" s="2">
        <f t="shared" si="13"/>
        <v>388.36985236985237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688.76746242263482</v>
      </c>
      <c r="AQ30" s="16">
        <f t="shared" si="13"/>
        <v>11095</v>
      </c>
      <c r="AR30" s="13">
        <f t="shared" si="13"/>
        <v>2824.1293042867183</v>
      </c>
    </row>
    <row r="31" spans="1:44" ht="15" customHeight="1" thickBot="1" x14ac:dyDescent="0.3">
      <c r="A31" s="4" t="s">
        <v>16</v>
      </c>
      <c r="B31" s="2">
        <v>10084959.999999998</v>
      </c>
      <c r="C31" s="2">
        <v>1550880</v>
      </c>
      <c r="D31" s="2">
        <v>1172850</v>
      </c>
      <c r="E31" s="2"/>
      <c r="F31" s="2"/>
      <c r="G31" s="2">
        <v>6880240</v>
      </c>
      <c r="H31" s="2">
        <v>2583870.0000000009</v>
      </c>
      <c r="I31" s="2">
        <v>2807039.9999999995</v>
      </c>
      <c r="J31" s="2">
        <v>0</v>
      </c>
      <c r="K31" s="2"/>
      <c r="L31" s="1">
        <f t="shared" ref="L31" si="14">B31+D31+F31+H31+J31</f>
        <v>13841680</v>
      </c>
      <c r="M31" s="12">
        <f t="shared" ref="M31" si="15">C31+E31+G31+I31+K31</f>
        <v>11238160</v>
      </c>
      <c r="N31" s="18">
        <f>L31+M31</f>
        <v>25079840</v>
      </c>
      <c r="P31" s="4" t="s">
        <v>16</v>
      </c>
      <c r="Q31" s="2">
        <v>2967</v>
      </c>
      <c r="R31" s="2">
        <v>591</v>
      </c>
      <c r="S31" s="2">
        <v>229</v>
      </c>
      <c r="T31" s="2">
        <v>0</v>
      </c>
      <c r="U31" s="2">
        <v>0</v>
      </c>
      <c r="V31" s="2">
        <v>756</v>
      </c>
      <c r="W31" s="2">
        <v>1918</v>
      </c>
      <c r="X31" s="2">
        <v>1238</v>
      </c>
      <c r="Y31" s="2">
        <v>605</v>
      </c>
      <c r="Z31" s="2">
        <v>0</v>
      </c>
      <c r="AA31" s="1">
        <f t="shared" ref="AA31" si="16">Q31+S31+U31+W31+Y31</f>
        <v>5719</v>
      </c>
      <c r="AB31" s="12">
        <f t="shared" ref="AB31" si="17">R31+T31+V31+X31+Z31</f>
        <v>2585</v>
      </c>
      <c r="AC31" s="13">
        <f>AA31+AB31</f>
        <v>8304</v>
      </c>
      <c r="AE31" s="4" t="s">
        <v>16</v>
      </c>
      <c r="AF31" s="2">
        <f t="shared" ref="AF31:AO31" si="18">IFERROR(B31/Q31, "N.A.")</f>
        <v>3399.0428041793052</v>
      </c>
      <c r="AG31" s="2">
        <f t="shared" si="18"/>
        <v>2624.1624365482235</v>
      </c>
      <c r="AH31" s="2">
        <f t="shared" si="18"/>
        <v>5121.6157205240179</v>
      </c>
      <c r="AI31" s="2" t="str">
        <f t="shared" si="18"/>
        <v>N.A.</v>
      </c>
      <c r="AJ31" s="2" t="str">
        <f t="shared" si="18"/>
        <v>N.A.</v>
      </c>
      <c r="AK31" s="2">
        <f t="shared" si="18"/>
        <v>9100.8465608465613</v>
      </c>
      <c r="AL31" s="2">
        <f t="shared" si="18"/>
        <v>1347.1689259645468</v>
      </c>
      <c r="AM31" s="2">
        <f t="shared" si="18"/>
        <v>2267.3990306946685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2420.2972547648192</v>
      </c>
      <c r="AQ31" s="16">
        <f t="shared" ref="AQ31" si="20">IFERROR(M31/AB31, "N.A.")</f>
        <v>4347.4506769825921</v>
      </c>
      <c r="AR31" s="13">
        <f t="shared" ref="AR31" si="21">IFERROR(N31/AC31, "N.A.")</f>
        <v>3020.2119460500962</v>
      </c>
    </row>
    <row r="32" spans="1:44" ht="15" customHeight="1" thickBot="1" x14ac:dyDescent="0.3">
      <c r="A32" s="5" t="s">
        <v>0</v>
      </c>
      <c r="B32" s="28">
        <f>B31+C31</f>
        <v>11635839.999999998</v>
      </c>
      <c r="C32" s="30"/>
      <c r="D32" s="28">
        <f>D31+E31</f>
        <v>1172850</v>
      </c>
      <c r="E32" s="30"/>
      <c r="F32" s="28">
        <f>F31+G31</f>
        <v>6880240</v>
      </c>
      <c r="G32" s="30"/>
      <c r="H32" s="28">
        <f>H31+I31</f>
        <v>5390910</v>
      </c>
      <c r="I32" s="30"/>
      <c r="J32" s="28">
        <f>J31+K31</f>
        <v>0</v>
      </c>
      <c r="K32" s="30"/>
      <c r="L32" s="28">
        <f>L31+M31</f>
        <v>25079840</v>
      </c>
      <c r="M32" s="29"/>
      <c r="N32" s="19">
        <f>B32+D32+F32+H32+J32</f>
        <v>25079840</v>
      </c>
      <c r="P32" s="5" t="s">
        <v>0</v>
      </c>
      <c r="Q32" s="28">
        <f>Q31+R31</f>
        <v>3558</v>
      </c>
      <c r="R32" s="30"/>
      <c r="S32" s="28">
        <f>S31+T31</f>
        <v>229</v>
      </c>
      <c r="T32" s="30"/>
      <c r="U32" s="28">
        <f>U31+V31</f>
        <v>756</v>
      </c>
      <c r="V32" s="30"/>
      <c r="W32" s="28">
        <f>W31+X31</f>
        <v>3156</v>
      </c>
      <c r="X32" s="30"/>
      <c r="Y32" s="28">
        <f>Y31+Z31</f>
        <v>605</v>
      </c>
      <c r="Z32" s="30"/>
      <c r="AA32" s="28">
        <f>AA31+AB31</f>
        <v>8304</v>
      </c>
      <c r="AB32" s="30"/>
      <c r="AC32" s="20">
        <f>Q32+S32+U32+W32+Y32</f>
        <v>8304</v>
      </c>
      <c r="AE32" s="5" t="s">
        <v>0</v>
      </c>
      <c r="AF32" s="31">
        <f>IFERROR(B32/Q32,"N.A.")</f>
        <v>3270.3316469926922</v>
      </c>
      <c r="AG32" s="32"/>
      <c r="AH32" s="31">
        <f>IFERROR(D32/S32,"N.A.")</f>
        <v>5121.6157205240179</v>
      </c>
      <c r="AI32" s="32"/>
      <c r="AJ32" s="31">
        <f>IFERROR(F32/U32,"N.A.")</f>
        <v>9100.8465608465613</v>
      </c>
      <c r="AK32" s="32"/>
      <c r="AL32" s="31">
        <f>IFERROR(H32/W32,"N.A.")</f>
        <v>1708.1463878326997</v>
      </c>
      <c r="AM32" s="32"/>
      <c r="AN32" s="31">
        <f>IFERROR(J32/Y32,"N.A.")</f>
        <v>0</v>
      </c>
      <c r="AO32" s="32"/>
      <c r="AP32" s="31">
        <f>IFERROR(L32/AA32,"N.A.")</f>
        <v>3020.2119460500962</v>
      </c>
      <c r="AQ32" s="32"/>
      <c r="AR32" s="17">
        <f>IFERROR(N32/AC32, "N.A.")</f>
        <v>3020.2119460500962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192000</v>
      </c>
      <c r="C39" s="2"/>
      <c r="D39" s="2">
        <v>180600</v>
      </c>
      <c r="E39" s="2"/>
      <c r="F39" s="2"/>
      <c r="G39" s="2"/>
      <c r="H39" s="2">
        <v>2417030.0000000005</v>
      </c>
      <c r="I39" s="2"/>
      <c r="J39" s="2">
        <v>0</v>
      </c>
      <c r="K39" s="2"/>
      <c r="L39" s="1">
        <f t="shared" ref="L39:M42" si="22">B39+D39+F39+H39+J39</f>
        <v>2789630.0000000005</v>
      </c>
      <c r="M39" s="12">
        <f t="shared" si="22"/>
        <v>0</v>
      </c>
      <c r="N39" s="13">
        <f>L39+M39</f>
        <v>2789630.0000000005</v>
      </c>
      <c r="P39" s="3" t="s">
        <v>12</v>
      </c>
      <c r="Q39" s="2">
        <v>120</v>
      </c>
      <c r="R39" s="2">
        <v>0</v>
      </c>
      <c r="S39" s="2">
        <v>120</v>
      </c>
      <c r="T39" s="2">
        <v>0</v>
      </c>
      <c r="U39" s="2">
        <v>0</v>
      </c>
      <c r="V39" s="2">
        <v>0</v>
      </c>
      <c r="W39" s="2">
        <v>834</v>
      </c>
      <c r="X39" s="2">
        <v>0</v>
      </c>
      <c r="Y39" s="2">
        <v>550</v>
      </c>
      <c r="Z39" s="2">
        <v>0</v>
      </c>
      <c r="AA39" s="1">
        <f t="shared" ref="AA39:AB42" si="23">Q39+S39+U39+W39+Y39</f>
        <v>1624</v>
      </c>
      <c r="AB39" s="12">
        <f t="shared" si="23"/>
        <v>0</v>
      </c>
      <c r="AC39" s="13">
        <f>AA39+AB39</f>
        <v>1624</v>
      </c>
      <c r="AE39" s="3" t="s">
        <v>12</v>
      </c>
      <c r="AF39" s="2">
        <f t="shared" ref="AF39:AR42" si="24">IFERROR(B39/Q39, "N.A.")</f>
        <v>1600</v>
      </c>
      <c r="AG39" s="2" t="str">
        <f t="shared" si="24"/>
        <v>N.A.</v>
      </c>
      <c r="AH39" s="2">
        <f t="shared" si="24"/>
        <v>1505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2898.1175059952043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1717.7524630541875</v>
      </c>
      <c r="AQ39" s="16" t="str">
        <f t="shared" si="24"/>
        <v>N.A.</v>
      </c>
      <c r="AR39" s="13">
        <f t="shared" si="24"/>
        <v>1717.7524630541875</v>
      </c>
    </row>
    <row r="40" spans="1:44" ht="15" customHeight="1" thickBot="1" x14ac:dyDescent="0.3">
      <c r="A40" s="3" t="s">
        <v>13</v>
      </c>
      <c r="B40" s="2">
        <v>647400</v>
      </c>
      <c r="C40" s="2">
        <v>100620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647400</v>
      </c>
      <c r="M40" s="12">
        <f t="shared" si="22"/>
        <v>100620</v>
      </c>
      <c r="N40" s="13">
        <f>L40+M40</f>
        <v>748020</v>
      </c>
      <c r="P40" s="3" t="s">
        <v>13</v>
      </c>
      <c r="Q40" s="2">
        <v>480</v>
      </c>
      <c r="R40" s="2">
        <v>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480</v>
      </c>
      <c r="AB40" s="12">
        <f t="shared" si="23"/>
        <v>78</v>
      </c>
      <c r="AC40" s="13">
        <f>AA40+AB40</f>
        <v>558</v>
      </c>
      <c r="AE40" s="3" t="s">
        <v>13</v>
      </c>
      <c r="AF40" s="2">
        <f t="shared" si="24"/>
        <v>1348.75</v>
      </c>
      <c r="AG40" s="2">
        <f t="shared" si="24"/>
        <v>1290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1348.75</v>
      </c>
      <c r="AQ40" s="16">
        <f t="shared" si="24"/>
        <v>1290</v>
      </c>
      <c r="AR40" s="13">
        <f t="shared" si="24"/>
        <v>1340.5376344086021</v>
      </c>
    </row>
    <row r="41" spans="1:44" ht="15" customHeight="1" thickBot="1" x14ac:dyDescent="0.3">
      <c r="A41" s="3" t="s">
        <v>14</v>
      </c>
      <c r="B41" s="2">
        <v>552980</v>
      </c>
      <c r="C41" s="2"/>
      <c r="D41" s="2"/>
      <c r="E41" s="2"/>
      <c r="F41" s="2"/>
      <c r="G41" s="2"/>
      <c r="H41" s="2"/>
      <c r="I41" s="2">
        <v>406800</v>
      </c>
      <c r="J41" s="2"/>
      <c r="K41" s="2"/>
      <c r="L41" s="1">
        <f t="shared" si="22"/>
        <v>552980</v>
      </c>
      <c r="M41" s="12">
        <f t="shared" si="22"/>
        <v>406800</v>
      </c>
      <c r="N41" s="13">
        <f>L41+M41</f>
        <v>959780</v>
      </c>
      <c r="P41" s="3" t="s">
        <v>14</v>
      </c>
      <c r="Q41" s="2">
        <v>433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198</v>
      </c>
      <c r="Y41" s="2">
        <v>0</v>
      </c>
      <c r="Z41" s="2">
        <v>0</v>
      </c>
      <c r="AA41" s="1">
        <f t="shared" si="23"/>
        <v>433</v>
      </c>
      <c r="AB41" s="12">
        <f t="shared" si="23"/>
        <v>198</v>
      </c>
      <c r="AC41" s="13">
        <f>AA41+AB41</f>
        <v>631</v>
      </c>
      <c r="AE41" s="3" t="s">
        <v>14</v>
      </c>
      <c r="AF41" s="2">
        <f t="shared" si="24"/>
        <v>1277.0900692840646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2054.5454545454545</v>
      </c>
      <c r="AN41" s="2" t="str">
        <f t="shared" si="24"/>
        <v>N.A.</v>
      </c>
      <c r="AO41" s="2" t="str">
        <f t="shared" si="24"/>
        <v>N.A.</v>
      </c>
      <c r="AP41" s="15">
        <f t="shared" si="24"/>
        <v>1277.0900692840646</v>
      </c>
      <c r="AQ41" s="16">
        <f t="shared" si="24"/>
        <v>2054.5454545454545</v>
      </c>
      <c r="AR41" s="13">
        <f t="shared" si="24"/>
        <v>1521.0459587955627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89700</v>
      </c>
      <c r="I42" s="2"/>
      <c r="J42" s="2">
        <v>0</v>
      </c>
      <c r="K42" s="2"/>
      <c r="L42" s="1">
        <f t="shared" si="22"/>
        <v>89700</v>
      </c>
      <c r="M42" s="12">
        <f t="shared" si="22"/>
        <v>0</v>
      </c>
      <c r="N42" s="13">
        <f>L42+M42</f>
        <v>89700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398</v>
      </c>
      <c r="X42" s="2">
        <v>0</v>
      </c>
      <c r="Y42" s="2">
        <v>78</v>
      </c>
      <c r="Z42" s="2">
        <v>0</v>
      </c>
      <c r="AA42" s="1">
        <f t="shared" si="23"/>
        <v>476</v>
      </c>
      <c r="AB42" s="12">
        <f t="shared" si="23"/>
        <v>0</v>
      </c>
      <c r="AC42" s="13">
        <f>AA42+AB42</f>
        <v>476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225.37688442211055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188.44537815126051</v>
      </c>
      <c r="AQ42" s="16" t="str">
        <f t="shared" si="24"/>
        <v>N.A.</v>
      </c>
      <c r="AR42" s="13">
        <f t="shared" si="24"/>
        <v>188.44537815126051</v>
      </c>
    </row>
    <row r="43" spans="1:44" ht="15" customHeight="1" thickBot="1" x14ac:dyDescent="0.3">
      <c r="A43" s="4" t="s">
        <v>16</v>
      </c>
      <c r="B43" s="2">
        <v>1392380</v>
      </c>
      <c r="C43" s="2">
        <v>100620</v>
      </c>
      <c r="D43" s="2">
        <v>180600</v>
      </c>
      <c r="E43" s="2"/>
      <c r="F43" s="2"/>
      <c r="G43" s="2"/>
      <c r="H43" s="2">
        <v>2506730</v>
      </c>
      <c r="I43" s="2">
        <v>406800</v>
      </c>
      <c r="J43" s="2">
        <v>0</v>
      </c>
      <c r="K43" s="2"/>
      <c r="L43" s="1">
        <f t="shared" ref="L43" si="25">B43+D43+F43+H43+J43</f>
        <v>4079710</v>
      </c>
      <c r="M43" s="12">
        <f t="shared" ref="M43" si="26">C43+E43+G43+I43+K43</f>
        <v>507420</v>
      </c>
      <c r="N43" s="18">
        <f>L43+M43</f>
        <v>4587130</v>
      </c>
      <c r="P43" s="4" t="s">
        <v>16</v>
      </c>
      <c r="Q43" s="2">
        <v>1033</v>
      </c>
      <c r="R43" s="2">
        <v>78</v>
      </c>
      <c r="S43" s="2">
        <v>120</v>
      </c>
      <c r="T43" s="2">
        <v>0</v>
      </c>
      <c r="U43" s="2">
        <v>0</v>
      </c>
      <c r="V43" s="2">
        <v>0</v>
      </c>
      <c r="W43" s="2">
        <v>1232</v>
      </c>
      <c r="X43" s="2">
        <v>198</v>
      </c>
      <c r="Y43" s="2">
        <v>628</v>
      </c>
      <c r="Z43" s="2">
        <v>0</v>
      </c>
      <c r="AA43" s="1">
        <f t="shared" ref="AA43" si="27">Q43+S43+U43+W43+Y43</f>
        <v>3013</v>
      </c>
      <c r="AB43" s="12">
        <f t="shared" ref="AB43" si="28">R43+T43+V43+X43+Z43</f>
        <v>276</v>
      </c>
      <c r="AC43" s="18">
        <f>AA43+AB43</f>
        <v>3289</v>
      </c>
      <c r="AE43" s="4" t="s">
        <v>16</v>
      </c>
      <c r="AF43" s="2">
        <f t="shared" ref="AF43:AO43" si="29">IFERROR(B43/Q43, "N.A.")</f>
        <v>1347.8993223620523</v>
      </c>
      <c r="AG43" s="2">
        <f t="shared" si="29"/>
        <v>1290</v>
      </c>
      <c r="AH43" s="2">
        <f t="shared" si="29"/>
        <v>1505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2034.6834415584415</v>
      </c>
      <c r="AM43" s="2">
        <f t="shared" si="29"/>
        <v>2054.5454545454545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1354.0358446730834</v>
      </c>
      <c r="AQ43" s="16">
        <f t="shared" ref="AQ43" si="31">IFERROR(M43/AB43, "N.A.")</f>
        <v>1838.4782608695652</v>
      </c>
      <c r="AR43" s="13">
        <f t="shared" ref="AR43" si="32">IFERROR(N43/AC43, "N.A.")</f>
        <v>1394.6883551231376</v>
      </c>
    </row>
    <row r="44" spans="1:44" ht="15" customHeight="1" thickBot="1" x14ac:dyDescent="0.3">
      <c r="A44" s="5" t="s">
        <v>0</v>
      </c>
      <c r="B44" s="28">
        <f>B43+C43</f>
        <v>1493000</v>
      </c>
      <c r="C44" s="30"/>
      <c r="D44" s="28">
        <f>D43+E43</f>
        <v>180600</v>
      </c>
      <c r="E44" s="30"/>
      <c r="F44" s="28">
        <f>F43+G43</f>
        <v>0</v>
      </c>
      <c r="G44" s="30"/>
      <c r="H44" s="28">
        <f>H43+I43</f>
        <v>2913530</v>
      </c>
      <c r="I44" s="30"/>
      <c r="J44" s="28">
        <f>J43+K43</f>
        <v>0</v>
      </c>
      <c r="K44" s="30"/>
      <c r="L44" s="28">
        <f>L43+M43</f>
        <v>4587130</v>
      </c>
      <c r="M44" s="29"/>
      <c r="N44" s="19">
        <f>B44+D44+F44+H44+J44</f>
        <v>4587130</v>
      </c>
      <c r="P44" s="5" t="s">
        <v>0</v>
      </c>
      <c r="Q44" s="28">
        <f>Q43+R43</f>
        <v>1111</v>
      </c>
      <c r="R44" s="30"/>
      <c r="S44" s="28">
        <f>S43+T43</f>
        <v>120</v>
      </c>
      <c r="T44" s="30"/>
      <c r="U44" s="28">
        <f>U43+V43</f>
        <v>0</v>
      </c>
      <c r="V44" s="30"/>
      <c r="W44" s="28">
        <f>W43+X43</f>
        <v>1430</v>
      </c>
      <c r="X44" s="30"/>
      <c r="Y44" s="28">
        <f>Y43+Z43</f>
        <v>628</v>
      </c>
      <c r="Z44" s="30"/>
      <c r="AA44" s="28">
        <f>AA43+AB43</f>
        <v>3289</v>
      </c>
      <c r="AB44" s="29"/>
      <c r="AC44" s="19">
        <f>Q44+S44+U44+W44+Y44</f>
        <v>3289</v>
      </c>
      <c r="AE44" s="5" t="s">
        <v>0</v>
      </c>
      <c r="AF44" s="31">
        <f>IFERROR(B44/Q44,"N.A.")</f>
        <v>1343.8343834383438</v>
      </c>
      <c r="AG44" s="32"/>
      <c r="AH44" s="31">
        <f>IFERROR(D44/S44,"N.A.")</f>
        <v>1505</v>
      </c>
      <c r="AI44" s="32"/>
      <c r="AJ44" s="31" t="str">
        <f>IFERROR(F44/U44,"N.A.")</f>
        <v>N.A.</v>
      </c>
      <c r="AK44" s="32"/>
      <c r="AL44" s="31">
        <f>IFERROR(H44/W44,"N.A.")</f>
        <v>2037.4335664335665</v>
      </c>
      <c r="AM44" s="32"/>
      <c r="AN44" s="31">
        <f>IFERROR(J44/Y44,"N.A.")</f>
        <v>0</v>
      </c>
      <c r="AO44" s="32"/>
      <c r="AP44" s="31">
        <f>IFERROR(L44/AA44,"N.A.")</f>
        <v>1394.6883551231376</v>
      </c>
      <c r="AQ44" s="32"/>
      <c r="AR44" s="17">
        <f>IFERROR(N44/AC44, "N.A.")</f>
        <v>1394.6883551231376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7130519</v>
      </c>
      <c r="C15" s="2"/>
      <c r="D15" s="2">
        <v>5780590</v>
      </c>
      <c r="E15" s="2"/>
      <c r="F15" s="2">
        <v>2975050</v>
      </c>
      <c r="G15" s="2"/>
      <c r="H15" s="2">
        <v>9432509</v>
      </c>
      <c r="I15" s="2"/>
      <c r="J15" s="2">
        <v>0</v>
      </c>
      <c r="K15" s="2"/>
      <c r="L15" s="1">
        <f t="shared" ref="L15:M18" si="0">B15+D15+F15+H15+J15</f>
        <v>25318668</v>
      </c>
      <c r="M15" s="12">
        <f t="shared" si="0"/>
        <v>0</v>
      </c>
      <c r="N15" s="13">
        <f>L15+M15</f>
        <v>25318668</v>
      </c>
      <c r="P15" s="3" t="s">
        <v>12</v>
      </c>
      <c r="Q15" s="2">
        <v>1984</v>
      </c>
      <c r="R15" s="2">
        <v>0</v>
      </c>
      <c r="S15" s="2">
        <v>764</v>
      </c>
      <c r="T15" s="2">
        <v>0</v>
      </c>
      <c r="U15" s="2">
        <v>598</v>
      </c>
      <c r="V15" s="2">
        <v>0</v>
      </c>
      <c r="W15" s="2">
        <v>2275</v>
      </c>
      <c r="X15" s="2">
        <v>0</v>
      </c>
      <c r="Y15" s="2">
        <v>130</v>
      </c>
      <c r="Z15" s="2">
        <v>0</v>
      </c>
      <c r="AA15" s="1">
        <f t="shared" ref="AA15:AB18" si="1">Q15+S15+U15+W15+Y15</f>
        <v>5751</v>
      </c>
      <c r="AB15" s="12">
        <f t="shared" si="1"/>
        <v>0</v>
      </c>
      <c r="AC15" s="13">
        <f>AA15+AB15</f>
        <v>5751</v>
      </c>
      <c r="AE15" s="3" t="s">
        <v>12</v>
      </c>
      <c r="AF15" s="2">
        <f t="shared" ref="AF15:AR18" si="2">IFERROR(B15/Q15, "N.A.")</f>
        <v>3594.0115927419356</v>
      </c>
      <c r="AG15" s="2" t="str">
        <f t="shared" si="2"/>
        <v>N.A.</v>
      </c>
      <c r="AH15" s="2">
        <f t="shared" si="2"/>
        <v>7566.2172774869114</v>
      </c>
      <c r="AI15" s="2" t="str">
        <f t="shared" si="2"/>
        <v>N.A.</v>
      </c>
      <c r="AJ15" s="2">
        <f t="shared" si="2"/>
        <v>4975</v>
      </c>
      <c r="AK15" s="2" t="str">
        <f t="shared" si="2"/>
        <v>N.A.</v>
      </c>
      <c r="AL15" s="2">
        <f t="shared" si="2"/>
        <v>4146.1578021978021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4402.4809598330721</v>
      </c>
      <c r="AQ15" s="16" t="str">
        <f t="shared" si="2"/>
        <v>N.A.</v>
      </c>
      <c r="AR15" s="13">
        <f t="shared" si="2"/>
        <v>4402.4809598330721</v>
      </c>
    </row>
    <row r="16" spans="1:44" ht="15" customHeight="1" thickBot="1" x14ac:dyDescent="0.3">
      <c r="A16" s="3" t="s">
        <v>13</v>
      </c>
      <c r="B16" s="2">
        <v>3374150.0000000005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3374150.0000000005</v>
      </c>
      <c r="M16" s="12">
        <f t="shared" si="0"/>
        <v>0</v>
      </c>
      <c r="N16" s="13">
        <f>L16+M16</f>
        <v>3374150.0000000005</v>
      </c>
      <c r="P16" s="3" t="s">
        <v>13</v>
      </c>
      <c r="Q16" s="2">
        <v>1118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1118</v>
      </c>
      <c r="AB16" s="12">
        <f t="shared" si="1"/>
        <v>0</v>
      </c>
      <c r="AC16" s="13">
        <f>AA16+AB16</f>
        <v>1118</v>
      </c>
      <c r="AE16" s="3" t="s">
        <v>13</v>
      </c>
      <c r="AF16" s="2">
        <f t="shared" si="2"/>
        <v>3018.0232558139537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3018.0232558139537</v>
      </c>
      <c r="AQ16" s="16" t="str">
        <f t="shared" si="2"/>
        <v>N.A.</v>
      </c>
      <c r="AR16" s="13">
        <f t="shared" si="2"/>
        <v>3018.0232558139537</v>
      </c>
    </row>
    <row r="17" spans="1:44" ht="15" customHeight="1" thickBot="1" x14ac:dyDescent="0.3">
      <c r="A17" s="3" t="s">
        <v>14</v>
      </c>
      <c r="B17" s="2">
        <v>22484176.000000004</v>
      </c>
      <c r="C17" s="2">
        <v>77718790.999999985</v>
      </c>
      <c r="D17" s="2">
        <v>13556640.000000002</v>
      </c>
      <c r="E17" s="2"/>
      <c r="F17" s="2"/>
      <c r="G17" s="2">
        <v>30890680.000000004</v>
      </c>
      <c r="H17" s="2"/>
      <c r="I17" s="2">
        <v>5843500.0000000009</v>
      </c>
      <c r="J17" s="2">
        <v>0</v>
      </c>
      <c r="K17" s="2"/>
      <c r="L17" s="1">
        <f t="shared" si="0"/>
        <v>36040816.000000007</v>
      </c>
      <c r="M17" s="12">
        <f t="shared" si="0"/>
        <v>114452970.99999999</v>
      </c>
      <c r="N17" s="13">
        <f>L17+M17</f>
        <v>150493787</v>
      </c>
      <c r="P17" s="3" t="s">
        <v>14</v>
      </c>
      <c r="Q17" s="2">
        <v>4427</v>
      </c>
      <c r="R17" s="2">
        <v>14115</v>
      </c>
      <c r="S17" s="2">
        <v>1026</v>
      </c>
      <c r="T17" s="2">
        <v>0</v>
      </c>
      <c r="U17" s="2">
        <v>0</v>
      </c>
      <c r="V17" s="2">
        <v>1929</v>
      </c>
      <c r="W17" s="2">
        <v>0</v>
      </c>
      <c r="X17" s="2">
        <v>946</v>
      </c>
      <c r="Y17" s="2">
        <v>804</v>
      </c>
      <c r="Z17" s="2">
        <v>0</v>
      </c>
      <c r="AA17" s="1">
        <f t="shared" si="1"/>
        <v>6257</v>
      </c>
      <c r="AB17" s="12">
        <f t="shared" si="1"/>
        <v>16990</v>
      </c>
      <c r="AC17" s="13">
        <f>AA17+AB17</f>
        <v>23247</v>
      </c>
      <c r="AE17" s="3" t="s">
        <v>14</v>
      </c>
      <c r="AF17" s="2">
        <f t="shared" si="2"/>
        <v>5078.874181161058</v>
      </c>
      <c r="AG17" s="2">
        <f t="shared" si="2"/>
        <v>5506.113425433934</v>
      </c>
      <c r="AH17" s="2">
        <f t="shared" si="2"/>
        <v>13213.099415204681</v>
      </c>
      <c r="AI17" s="2" t="str">
        <f t="shared" si="2"/>
        <v>N.A.</v>
      </c>
      <c r="AJ17" s="2" t="str">
        <f t="shared" si="2"/>
        <v>N.A.</v>
      </c>
      <c r="AK17" s="2">
        <f t="shared" si="2"/>
        <v>16013.831000518405</v>
      </c>
      <c r="AL17" s="2" t="str">
        <f t="shared" si="2"/>
        <v>N.A.</v>
      </c>
      <c r="AM17" s="2">
        <f t="shared" si="2"/>
        <v>6177.0613107822419</v>
      </c>
      <c r="AN17" s="2">
        <f t="shared" si="2"/>
        <v>0</v>
      </c>
      <c r="AO17" s="2" t="str">
        <f t="shared" si="2"/>
        <v>N.A.</v>
      </c>
      <c r="AP17" s="15">
        <f t="shared" si="2"/>
        <v>5760.0792712162392</v>
      </c>
      <c r="AQ17" s="16">
        <f t="shared" si="2"/>
        <v>6736.4903472630949</v>
      </c>
      <c r="AR17" s="13">
        <f t="shared" si="2"/>
        <v>6473.6863681335226</v>
      </c>
    </row>
    <row r="18" spans="1:44" ht="15" customHeight="1" thickBot="1" x14ac:dyDescent="0.3">
      <c r="A18" s="3" t="s">
        <v>15</v>
      </c>
      <c r="B18" s="2">
        <v>495000</v>
      </c>
      <c r="C18" s="2"/>
      <c r="D18" s="2">
        <v>77400</v>
      </c>
      <c r="E18" s="2"/>
      <c r="F18" s="2"/>
      <c r="G18" s="2">
        <v>967500</v>
      </c>
      <c r="H18" s="2">
        <v>5527680</v>
      </c>
      <c r="I18" s="2"/>
      <c r="J18" s="2"/>
      <c r="K18" s="2"/>
      <c r="L18" s="1">
        <f t="shared" si="0"/>
        <v>6100080</v>
      </c>
      <c r="M18" s="12">
        <f t="shared" si="0"/>
        <v>967500</v>
      </c>
      <c r="N18" s="13">
        <f>L18+M18</f>
        <v>7067580</v>
      </c>
      <c r="P18" s="3" t="s">
        <v>15</v>
      </c>
      <c r="Q18" s="2">
        <v>150</v>
      </c>
      <c r="R18" s="2">
        <v>0</v>
      </c>
      <c r="S18" s="2">
        <v>75</v>
      </c>
      <c r="T18" s="2">
        <v>0</v>
      </c>
      <c r="U18" s="2">
        <v>0</v>
      </c>
      <c r="V18" s="2">
        <v>75</v>
      </c>
      <c r="W18" s="2">
        <v>832</v>
      </c>
      <c r="X18" s="2">
        <v>0</v>
      </c>
      <c r="Y18" s="2">
        <v>0</v>
      </c>
      <c r="Z18" s="2">
        <v>0</v>
      </c>
      <c r="AA18" s="1">
        <f t="shared" si="1"/>
        <v>1057</v>
      </c>
      <c r="AB18" s="12">
        <f t="shared" si="1"/>
        <v>75</v>
      </c>
      <c r="AC18" s="18">
        <f>AA18+AB18</f>
        <v>1132</v>
      </c>
      <c r="AE18" s="3" t="s">
        <v>15</v>
      </c>
      <c r="AF18" s="2">
        <f t="shared" si="2"/>
        <v>3300</v>
      </c>
      <c r="AG18" s="2" t="str">
        <f t="shared" si="2"/>
        <v>N.A.</v>
      </c>
      <c r="AH18" s="2">
        <f t="shared" si="2"/>
        <v>1032</v>
      </c>
      <c r="AI18" s="2" t="str">
        <f t="shared" si="2"/>
        <v>N.A.</v>
      </c>
      <c r="AJ18" s="2" t="str">
        <f t="shared" si="2"/>
        <v>N.A.</v>
      </c>
      <c r="AK18" s="2">
        <f t="shared" si="2"/>
        <v>12900</v>
      </c>
      <c r="AL18" s="2">
        <f t="shared" si="2"/>
        <v>6643.8461538461543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5771.1258278145697</v>
      </c>
      <c r="AQ18" s="16">
        <f t="shared" si="2"/>
        <v>12900</v>
      </c>
      <c r="AR18" s="13">
        <f t="shared" si="2"/>
        <v>6243.4452296819791</v>
      </c>
    </row>
    <row r="19" spans="1:44" ht="15" customHeight="1" thickBot="1" x14ac:dyDescent="0.3">
      <c r="A19" s="4" t="s">
        <v>16</v>
      </c>
      <c r="B19" s="2">
        <v>33483845.000000011</v>
      </c>
      <c r="C19" s="2">
        <v>77718790.999999985</v>
      </c>
      <c r="D19" s="2">
        <v>19414630</v>
      </c>
      <c r="E19" s="2"/>
      <c r="F19" s="2">
        <v>2975050</v>
      </c>
      <c r="G19" s="2">
        <v>31858180</v>
      </c>
      <c r="H19" s="2">
        <v>14960189</v>
      </c>
      <c r="I19" s="2">
        <v>5843500.0000000009</v>
      </c>
      <c r="J19" s="2">
        <v>0</v>
      </c>
      <c r="K19" s="2"/>
      <c r="L19" s="1">
        <f t="shared" ref="L19" si="3">B19+D19+F19+H19+J19</f>
        <v>70833714.000000015</v>
      </c>
      <c r="M19" s="12">
        <f t="shared" ref="M19" si="4">C19+E19+G19+I19+K19</f>
        <v>115420470.99999999</v>
      </c>
      <c r="N19" s="18">
        <f>L19+M19</f>
        <v>186254185</v>
      </c>
      <c r="P19" s="4" t="s">
        <v>16</v>
      </c>
      <c r="Q19" s="2">
        <v>7679</v>
      </c>
      <c r="R19" s="2">
        <v>14115</v>
      </c>
      <c r="S19" s="2">
        <v>1865</v>
      </c>
      <c r="T19" s="2">
        <v>0</v>
      </c>
      <c r="U19" s="2">
        <v>598</v>
      </c>
      <c r="V19" s="2">
        <v>2004</v>
      </c>
      <c r="W19" s="2">
        <v>3107</v>
      </c>
      <c r="X19" s="2">
        <v>946</v>
      </c>
      <c r="Y19" s="2">
        <v>934</v>
      </c>
      <c r="Z19" s="2">
        <v>0</v>
      </c>
      <c r="AA19" s="1">
        <f t="shared" ref="AA19" si="5">Q19+S19+U19+W19+Y19</f>
        <v>14183</v>
      </c>
      <c r="AB19" s="12">
        <f t="shared" ref="AB19" si="6">R19+T19+V19+X19+Z19</f>
        <v>17065</v>
      </c>
      <c r="AC19" s="13">
        <f>AA19+AB19</f>
        <v>31248</v>
      </c>
      <c r="AE19" s="4" t="s">
        <v>16</v>
      </c>
      <c r="AF19" s="2">
        <f t="shared" ref="AF19:AO19" si="7">IFERROR(B19/Q19, "N.A.")</f>
        <v>4360.4434171116045</v>
      </c>
      <c r="AG19" s="2">
        <f t="shared" si="7"/>
        <v>5506.113425433934</v>
      </c>
      <c r="AH19" s="2">
        <f t="shared" si="7"/>
        <v>10409.989276139409</v>
      </c>
      <c r="AI19" s="2" t="str">
        <f t="shared" si="7"/>
        <v>N.A.</v>
      </c>
      <c r="AJ19" s="2">
        <f t="shared" si="7"/>
        <v>4975</v>
      </c>
      <c r="AK19" s="2">
        <f t="shared" si="7"/>
        <v>15897.295409181637</v>
      </c>
      <c r="AL19" s="2">
        <f t="shared" si="7"/>
        <v>4814.9948503379464</v>
      </c>
      <c r="AM19" s="2">
        <f t="shared" si="7"/>
        <v>6177.0613107822419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4994.2687724740899</v>
      </c>
      <c r="AQ19" s="16">
        <f t="shared" ref="AQ19" si="9">IFERROR(M19/AB19, "N.A.")</f>
        <v>6763.5787283914433</v>
      </c>
      <c r="AR19" s="13">
        <f t="shared" ref="AR19" si="10">IFERROR(N19/AC19, "N.A.")</f>
        <v>5960.5153929851513</v>
      </c>
    </row>
    <row r="20" spans="1:44" ht="15" customHeight="1" thickBot="1" x14ac:dyDescent="0.3">
      <c r="A20" s="5" t="s">
        <v>0</v>
      </c>
      <c r="B20" s="28">
        <f>B19+C19</f>
        <v>111202636</v>
      </c>
      <c r="C20" s="30"/>
      <c r="D20" s="28">
        <f>D19+E19</f>
        <v>19414630</v>
      </c>
      <c r="E20" s="30"/>
      <c r="F20" s="28">
        <f>F19+G19</f>
        <v>34833230</v>
      </c>
      <c r="G20" s="30"/>
      <c r="H20" s="28">
        <f>H19+I19</f>
        <v>20803689</v>
      </c>
      <c r="I20" s="30"/>
      <c r="J20" s="28">
        <f>J19+K19</f>
        <v>0</v>
      </c>
      <c r="K20" s="30"/>
      <c r="L20" s="28">
        <f>L19+M19</f>
        <v>186254185</v>
      </c>
      <c r="M20" s="29"/>
      <c r="N20" s="19">
        <f>B20+D20+F20+H20+J20</f>
        <v>186254185</v>
      </c>
      <c r="P20" s="5" t="s">
        <v>0</v>
      </c>
      <c r="Q20" s="28">
        <f>Q19+R19</f>
        <v>21794</v>
      </c>
      <c r="R20" s="30"/>
      <c r="S20" s="28">
        <f>S19+T19</f>
        <v>1865</v>
      </c>
      <c r="T20" s="30"/>
      <c r="U20" s="28">
        <f>U19+V19</f>
        <v>2602</v>
      </c>
      <c r="V20" s="30"/>
      <c r="W20" s="28">
        <f>W19+X19</f>
        <v>4053</v>
      </c>
      <c r="X20" s="30"/>
      <c r="Y20" s="28">
        <f>Y19+Z19</f>
        <v>934</v>
      </c>
      <c r="Z20" s="30"/>
      <c r="AA20" s="28">
        <f>AA19+AB19</f>
        <v>31248</v>
      </c>
      <c r="AB20" s="30"/>
      <c r="AC20" s="20">
        <f>Q20+S20+U20+W20+Y20</f>
        <v>31248</v>
      </c>
      <c r="AE20" s="5" t="s">
        <v>0</v>
      </c>
      <c r="AF20" s="31">
        <f>IFERROR(B20/Q20,"N.A.")</f>
        <v>5102.4426906488025</v>
      </c>
      <c r="AG20" s="32"/>
      <c r="AH20" s="31">
        <f>IFERROR(D20/S20,"N.A.")</f>
        <v>10409.989276139409</v>
      </c>
      <c r="AI20" s="32"/>
      <c r="AJ20" s="31">
        <f>IFERROR(F20/U20,"N.A.")</f>
        <v>13387.098385857033</v>
      </c>
      <c r="AK20" s="32"/>
      <c r="AL20" s="31">
        <f>IFERROR(H20/W20,"N.A.")</f>
        <v>5132.9111769059955</v>
      </c>
      <c r="AM20" s="32"/>
      <c r="AN20" s="31">
        <f>IFERROR(J20/Y20,"N.A.")</f>
        <v>0</v>
      </c>
      <c r="AO20" s="32"/>
      <c r="AP20" s="31">
        <f>IFERROR(L20/AA20,"N.A.")</f>
        <v>5960.5153929851513</v>
      </c>
      <c r="AQ20" s="32"/>
      <c r="AR20" s="17">
        <f>IFERROR(N20/AC20, "N.A.")</f>
        <v>5960.5153929851513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6631719</v>
      </c>
      <c r="C27" s="2"/>
      <c r="D27" s="2">
        <v>5592250</v>
      </c>
      <c r="E27" s="2"/>
      <c r="F27" s="2">
        <v>2975050</v>
      </c>
      <c r="G27" s="2"/>
      <c r="H27" s="2">
        <v>8533380</v>
      </c>
      <c r="I27" s="2"/>
      <c r="J27" s="2"/>
      <c r="K27" s="2"/>
      <c r="L27" s="1">
        <f t="shared" ref="L27:M30" si="11">B27+D27+F27+H27+J27</f>
        <v>23732399</v>
      </c>
      <c r="M27" s="12">
        <f t="shared" si="11"/>
        <v>0</v>
      </c>
      <c r="N27" s="13">
        <f>L27+M27</f>
        <v>23732399</v>
      </c>
      <c r="P27" s="3" t="s">
        <v>12</v>
      </c>
      <c r="Q27" s="2">
        <v>1752</v>
      </c>
      <c r="R27" s="2">
        <v>0</v>
      </c>
      <c r="S27" s="2">
        <v>691</v>
      </c>
      <c r="T27" s="2">
        <v>0</v>
      </c>
      <c r="U27" s="2">
        <v>598</v>
      </c>
      <c r="V27" s="2">
        <v>0</v>
      </c>
      <c r="W27" s="2">
        <v>1609</v>
      </c>
      <c r="X27" s="2">
        <v>0</v>
      </c>
      <c r="Y27" s="2">
        <v>0</v>
      </c>
      <c r="Z27" s="2">
        <v>0</v>
      </c>
      <c r="AA27" s="1">
        <f t="shared" ref="AA27:AB30" si="12">Q27+S27+U27+W27+Y27</f>
        <v>4650</v>
      </c>
      <c r="AB27" s="12">
        <f t="shared" si="12"/>
        <v>0</v>
      </c>
      <c r="AC27" s="13">
        <f>AA27+AB27</f>
        <v>4650</v>
      </c>
      <c r="AE27" s="3" t="s">
        <v>12</v>
      </c>
      <c r="AF27" s="2">
        <f t="shared" ref="AF27:AR30" si="13">IFERROR(B27/Q27, "N.A.")</f>
        <v>3785.2277397260273</v>
      </c>
      <c r="AG27" s="2" t="str">
        <f t="shared" si="13"/>
        <v>N.A.</v>
      </c>
      <c r="AH27" s="2">
        <f t="shared" si="13"/>
        <v>8092.9811866859627</v>
      </c>
      <c r="AI27" s="2" t="str">
        <f t="shared" si="13"/>
        <v>N.A.</v>
      </c>
      <c r="AJ27" s="2">
        <f t="shared" si="13"/>
        <v>4975</v>
      </c>
      <c r="AK27" s="2" t="str">
        <f t="shared" si="13"/>
        <v>N.A.</v>
      </c>
      <c r="AL27" s="2">
        <f t="shared" si="13"/>
        <v>5303.5301429459296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5103.7417204301073</v>
      </c>
      <c r="AQ27" s="16" t="str">
        <f t="shared" si="13"/>
        <v>N.A.</v>
      </c>
      <c r="AR27" s="13">
        <f t="shared" si="13"/>
        <v>5103.7417204301073</v>
      </c>
    </row>
    <row r="28" spans="1:44" ht="15" customHeight="1" thickBot="1" x14ac:dyDescent="0.3">
      <c r="A28" s="3" t="s">
        <v>13</v>
      </c>
      <c r="B28" s="2">
        <v>511000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511000</v>
      </c>
      <c r="M28" s="12">
        <f t="shared" si="11"/>
        <v>0</v>
      </c>
      <c r="N28" s="13">
        <f>L28+M28</f>
        <v>511000</v>
      </c>
      <c r="P28" s="3" t="s">
        <v>13</v>
      </c>
      <c r="Q28" s="2">
        <v>73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73</v>
      </c>
      <c r="AB28" s="12">
        <f t="shared" si="12"/>
        <v>0</v>
      </c>
      <c r="AC28" s="13">
        <f>AA28+AB28</f>
        <v>73</v>
      </c>
      <c r="AE28" s="3" t="s">
        <v>13</v>
      </c>
      <c r="AF28" s="2">
        <f t="shared" si="13"/>
        <v>7000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7000</v>
      </c>
      <c r="AQ28" s="16" t="str">
        <f t="shared" si="13"/>
        <v>N.A.</v>
      </c>
      <c r="AR28" s="13">
        <f t="shared" si="13"/>
        <v>7000</v>
      </c>
    </row>
    <row r="29" spans="1:44" ht="15" customHeight="1" thickBot="1" x14ac:dyDescent="0.3">
      <c r="A29" s="3" t="s">
        <v>14</v>
      </c>
      <c r="B29" s="2">
        <v>17985380.000000004</v>
      </c>
      <c r="C29" s="2">
        <v>55756489</v>
      </c>
      <c r="D29" s="2">
        <v>1956640.0000000002</v>
      </c>
      <c r="E29" s="2"/>
      <c r="F29" s="2"/>
      <c r="G29" s="2">
        <v>13490680.000000002</v>
      </c>
      <c r="H29" s="2"/>
      <c r="I29" s="2">
        <v>2831500.0000000005</v>
      </c>
      <c r="J29" s="2">
        <v>0</v>
      </c>
      <c r="K29" s="2"/>
      <c r="L29" s="1">
        <f t="shared" si="11"/>
        <v>19942020.000000004</v>
      </c>
      <c r="M29" s="12">
        <f t="shared" si="11"/>
        <v>72078669</v>
      </c>
      <c r="N29" s="13">
        <f>L29+M29</f>
        <v>92020689</v>
      </c>
      <c r="P29" s="3" t="s">
        <v>14</v>
      </c>
      <c r="Q29" s="2">
        <v>3104</v>
      </c>
      <c r="R29" s="2">
        <v>9047</v>
      </c>
      <c r="S29" s="2">
        <v>736</v>
      </c>
      <c r="T29" s="2">
        <v>0</v>
      </c>
      <c r="U29" s="2">
        <v>0</v>
      </c>
      <c r="V29" s="2">
        <v>1509</v>
      </c>
      <c r="W29" s="2">
        <v>0</v>
      </c>
      <c r="X29" s="2">
        <v>299</v>
      </c>
      <c r="Y29" s="2">
        <v>464</v>
      </c>
      <c r="Z29" s="2">
        <v>0</v>
      </c>
      <c r="AA29" s="1">
        <f t="shared" si="12"/>
        <v>4304</v>
      </c>
      <c r="AB29" s="12">
        <f t="shared" si="12"/>
        <v>10855</v>
      </c>
      <c r="AC29" s="13">
        <f>AA29+AB29</f>
        <v>15159</v>
      </c>
      <c r="AE29" s="3" t="s">
        <v>14</v>
      </c>
      <c r="AF29" s="2">
        <f t="shared" si="13"/>
        <v>5794.2590206185578</v>
      </c>
      <c r="AG29" s="2">
        <f t="shared" si="13"/>
        <v>6162.9809881728752</v>
      </c>
      <c r="AH29" s="2">
        <f t="shared" si="13"/>
        <v>2658.4782608695655</v>
      </c>
      <c r="AI29" s="2" t="str">
        <f t="shared" si="13"/>
        <v>N.A.</v>
      </c>
      <c r="AJ29" s="2" t="str">
        <f t="shared" si="13"/>
        <v>N.A.</v>
      </c>
      <c r="AK29" s="2">
        <f t="shared" si="13"/>
        <v>8940.1457919151762</v>
      </c>
      <c r="AL29" s="2" t="str">
        <f t="shared" si="13"/>
        <v>N.A.</v>
      </c>
      <c r="AM29" s="2">
        <f t="shared" si="13"/>
        <v>9469.8996655518404</v>
      </c>
      <c r="AN29" s="2">
        <f t="shared" si="13"/>
        <v>0</v>
      </c>
      <c r="AO29" s="2" t="str">
        <f t="shared" si="13"/>
        <v>N.A.</v>
      </c>
      <c r="AP29" s="15">
        <f t="shared" si="13"/>
        <v>4633.3689591078073</v>
      </c>
      <c r="AQ29" s="16">
        <f t="shared" si="13"/>
        <v>6640.1353293413176</v>
      </c>
      <c r="AR29" s="13">
        <f t="shared" si="13"/>
        <v>6070.3667128438556</v>
      </c>
    </row>
    <row r="30" spans="1:44" ht="15" customHeight="1" thickBot="1" x14ac:dyDescent="0.3">
      <c r="A30" s="3" t="s">
        <v>15</v>
      </c>
      <c r="B30" s="2">
        <v>495000</v>
      </c>
      <c r="C30" s="2"/>
      <c r="D30" s="2"/>
      <c r="E30" s="2"/>
      <c r="F30" s="2"/>
      <c r="G30" s="2">
        <v>967500</v>
      </c>
      <c r="H30" s="2">
        <v>5527680</v>
      </c>
      <c r="I30" s="2"/>
      <c r="J30" s="2"/>
      <c r="K30" s="2"/>
      <c r="L30" s="1">
        <f t="shared" si="11"/>
        <v>6022680</v>
      </c>
      <c r="M30" s="12">
        <f t="shared" si="11"/>
        <v>967500</v>
      </c>
      <c r="N30" s="13">
        <f>L30+M30</f>
        <v>6990180</v>
      </c>
      <c r="P30" s="3" t="s">
        <v>15</v>
      </c>
      <c r="Q30" s="2">
        <v>150</v>
      </c>
      <c r="R30" s="2">
        <v>0</v>
      </c>
      <c r="S30" s="2">
        <v>0</v>
      </c>
      <c r="T30" s="2">
        <v>0</v>
      </c>
      <c r="U30" s="2">
        <v>0</v>
      </c>
      <c r="V30" s="2">
        <v>75</v>
      </c>
      <c r="W30" s="2">
        <v>832</v>
      </c>
      <c r="X30" s="2">
        <v>0</v>
      </c>
      <c r="Y30" s="2">
        <v>0</v>
      </c>
      <c r="Z30" s="2">
        <v>0</v>
      </c>
      <c r="AA30" s="1">
        <f t="shared" si="12"/>
        <v>982</v>
      </c>
      <c r="AB30" s="12">
        <f t="shared" si="12"/>
        <v>75</v>
      </c>
      <c r="AC30" s="18">
        <f>AA30+AB30</f>
        <v>1057</v>
      </c>
      <c r="AE30" s="3" t="s">
        <v>15</v>
      </c>
      <c r="AF30" s="2">
        <f t="shared" si="13"/>
        <v>3300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12900</v>
      </c>
      <c r="AL30" s="2">
        <f t="shared" si="13"/>
        <v>6643.8461538461543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6133.0753564154784</v>
      </c>
      <c r="AQ30" s="16">
        <f t="shared" si="13"/>
        <v>12900</v>
      </c>
      <c r="AR30" s="13">
        <f t="shared" si="13"/>
        <v>6613.2261116367081</v>
      </c>
    </row>
    <row r="31" spans="1:44" ht="15" customHeight="1" thickBot="1" x14ac:dyDescent="0.3">
      <c r="A31" s="4" t="s">
        <v>16</v>
      </c>
      <c r="B31" s="2">
        <v>25623099</v>
      </c>
      <c r="C31" s="2">
        <v>55756489</v>
      </c>
      <c r="D31" s="2">
        <v>7548889.9999999991</v>
      </c>
      <c r="E31" s="2"/>
      <c r="F31" s="2">
        <v>2975050</v>
      </c>
      <c r="G31" s="2">
        <v>14458180</v>
      </c>
      <c r="H31" s="2">
        <v>14061060</v>
      </c>
      <c r="I31" s="2">
        <v>2831500.0000000005</v>
      </c>
      <c r="J31" s="2">
        <v>0</v>
      </c>
      <c r="K31" s="2"/>
      <c r="L31" s="1">
        <f t="shared" ref="L31" si="14">B31+D31+F31+H31+J31</f>
        <v>50208099</v>
      </c>
      <c r="M31" s="12">
        <f t="shared" ref="M31" si="15">C31+E31+G31+I31+K31</f>
        <v>73046169</v>
      </c>
      <c r="N31" s="18">
        <f>L31+M31</f>
        <v>123254268</v>
      </c>
      <c r="P31" s="4" t="s">
        <v>16</v>
      </c>
      <c r="Q31" s="2">
        <v>5079</v>
      </c>
      <c r="R31" s="2">
        <v>9047</v>
      </c>
      <c r="S31" s="2">
        <v>1427</v>
      </c>
      <c r="T31" s="2">
        <v>0</v>
      </c>
      <c r="U31" s="2">
        <v>598</v>
      </c>
      <c r="V31" s="2">
        <v>1584</v>
      </c>
      <c r="W31" s="2">
        <v>2441</v>
      </c>
      <c r="X31" s="2">
        <v>299</v>
      </c>
      <c r="Y31" s="2">
        <v>464</v>
      </c>
      <c r="Z31" s="2">
        <v>0</v>
      </c>
      <c r="AA31" s="1">
        <f t="shared" ref="AA31" si="16">Q31+S31+U31+W31+Y31</f>
        <v>10009</v>
      </c>
      <c r="AB31" s="12">
        <f t="shared" ref="AB31" si="17">R31+T31+V31+X31+Z31</f>
        <v>10930</v>
      </c>
      <c r="AC31" s="13">
        <f>AA31+AB31</f>
        <v>20939</v>
      </c>
      <c r="AE31" s="4" t="s">
        <v>16</v>
      </c>
      <c r="AF31" s="2">
        <f t="shared" ref="AF31:AO31" si="18">IFERROR(B31/Q31, "N.A.")</f>
        <v>5044.9102185469583</v>
      </c>
      <c r="AG31" s="2">
        <f t="shared" si="18"/>
        <v>6162.9809881728752</v>
      </c>
      <c r="AH31" s="2">
        <f t="shared" si="18"/>
        <v>5290.0420462508755</v>
      </c>
      <c r="AI31" s="2" t="str">
        <f t="shared" si="18"/>
        <v>N.A.</v>
      </c>
      <c r="AJ31" s="2">
        <f t="shared" si="18"/>
        <v>4975</v>
      </c>
      <c r="AK31" s="2">
        <f t="shared" si="18"/>
        <v>9127.6388888888887</v>
      </c>
      <c r="AL31" s="2">
        <f t="shared" si="18"/>
        <v>5760.3687013519047</v>
      </c>
      <c r="AM31" s="2">
        <f t="shared" si="18"/>
        <v>9469.8996655518404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5016.2952342891394</v>
      </c>
      <c r="AQ31" s="16">
        <f t="shared" ref="AQ31" si="20">IFERROR(M31/AB31, "N.A.")</f>
        <v>6683.0895699908506</v>
      </c>
      <c r="AR31" s="13">
        <f t="shared" ref="AR31" si="21">IFERROR(N31/AC31, "N.A.")</f>
        <v>5886.3493003486319</v>
      </c>
    </row>
    <row r="32" spans="1:44" ht="15" customHeight="1" thickBot="1" x14ac:dyDescent="0.3">
      <c r="A32" s="5" t="s">
        <v>0</v>
      </c>
      <c r="B32" s="28">
        <f>B31+C31</f>
        <v>81379588</v>
      </c>
      <c r="C32" s="30"/>
      <c r="D32" s="28">
        <f>D31+E31</f>
        <v>7548889.9999999991</v>
      </c>
      <c r="E32" s="30"/>
      <c r="F32" s="28">
        <f>F31+G31</f>
        <v>17433230</v>
      </c>
      <c r="G32" s="30"/>
      <c r="H32" s="28">
        <f>H31+I31</f>
        <v>16892560</v>
      </c>
      <c r="I32" s="30"/>
      <c r="J32" s="28">
        <f>J31+K31</f>
        <v>0</v>
      </c>
      <c r="K32" s="30"/>
      <c r="L32" s="28">
        <f>L31+M31</f>
        <v>123254268</v>
      </c>
      <c r="M32" s="29"/>
      <c r="N32" s="19">
        <f>B32+D32+F32+H32+J32</f>
        <v>123254268</v>
      </c>
      <c r="P32" s="5" t="s">
        <v>0</v>
      </c>
      <c r="Q32" s="28">
        <f>Q31+R31</f>
        <v>14126</v>
      </c>
      <c r="R32" s="30"/>
      <c r="S32" s="28">
        <f>S31+T31</f>
        <v>1427</v>
      </c>
      <c r="T32" s="30"/>
      <c r="U32" s="28">
        <f>U31+V31</f>
        <v>2182</v>
      </c>
      <c r="V32" s="30"/>
      <c r="W32" s="28">
        <f>W31+X31</f>
        <v>2740</v>
      </c>
      <c r="X32" s="30"/>
      <c r="Y32" s="28">
        <f>Y31+Z31</f>
        <v>464</v>
      </c>
      <c r="Z32" s="30"/>
      <c r="AA32" s="28">
        <f>AA31+AB31</f>
        <v>20939</v>
      </c>
      <c r="AB32" s="30"/>
      <c r="AC32" s="20">
        <f>Q32+S32+U32+W32+Y32</f>
        <v>20939</v>
      </c>
      <c r="AE32" s="5" t="s">
        <v>0</v>
      </c>
      <c r="AF32" s="31">
        <f>IFERROR(B32/Q32,"N.A.")</f>
        <v>5760.9789041483791</v>
      </c>
      <c r="AG32" s="32"/>
      <c r="AH32" s="31">
        <f>IFERROR(D32/S32,"N.A.")</f>
        <v>5290.0420462508755</v>
      </c>
      <c r="AI32" s="32"/>
      <c r="AJ32" s="31">
        <f>IFERROR(F32/U32,"N.A.")</f>
        <v>7989.5646196150319</v>
      </c>
      <c r="AK32" s="32"/>
      <c r="AL32" s="31">
        <f>IFERROR(H32/W32,"N.A.")</f>
        <v>6165.1678832116786</v>
      </c>
      <c r="AM32" s="32"/>
      <c r="AN32" s="31">
        <f>IFERROR(J32/Y32,"N.A.")</f>
        <v>0</v>
      </c>
      <c r="AO32" s="32"/>
      <c r="AP32" s="31">
        <f>IFERROR(L32/AA32,"N.A.")</f>
        <v>5886.3493003486319</v>
      </c>
      <c r="AQ32" s="32"/>
      <c r="AR32" s="17">
        <f>IFERROR(N32/AC32, "N.A.")</f>
        <v>5886.3493003486319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498800</v>
      </c>
      <c r="C39" s="2"/>
      <c r="D39" s="2">
        <v>188340</v>
      </c>
      <c r="E39" s="2"/>
      <c r="F39" s="2"/>
      <c r="G39" s="2"/>
      <c r="H39" s="2">
        <v>899129</v>
      </c>
      <c r="I39" s="2"/>
      <c r="J39" s="2">
        <v>0</v>
      </c>
      <c r="K39" s="2"/>
      <c r="L39" s="1">
        <f t="shared" ref="L39:M42" si="22">B39+D39+F39+H39+J39</f>
        <v>1586269</v>
      </c>
      <c r="M39" s="12">
        <f t="shared" si="22"/>
        <v>0</v>
      </c>
      <c r="N39" s="13">
        <f>L39+M39</f>
        <v>1586269</v>
      </c>
      <c r="P39" s="3" t="s">
        <v>12</v>
      </c>
      <c r="Q39" s="2">
        <v>232</v>
      </c>
      <c r="R39" s="2">
        <v>0</v>
      </c>
      <c r="S39" s="2">
        <v>73</v>
      </c>
      <c r="T39" s="2">
        <v>0</v>
      </c>
      <c r="U39" s="2">
        <v>0</v>
      </c>
      <c r="V39" s="2">
        <v>0</v>
      </c>
      <c r="W39" s="2">
        <v>666</v>
      </c>
      <c r="X39" s="2">
        <v>0</v>
      </c>
      <c r="Y39" s="2">
        <v>130</v>
      </c>
      <c r="Z39" s="2">
        <v>0</v>
      </c>
      <c r="AA39" s="1">
        <f t="shared" ref="AA39:AB42" si="23">Q39+S39+U39+W39+Y39</f>
        <v>1101</v>
      </c>
      <c r="AB39" s="12">
        <f t="shared" si="23"/>
        <v>0</v>
      </c>
      <c r="AC39" s="13">
        <f>AA39+AB39</f>
        <v>1101</v>
      </c>
      <c r="AE39" s="3" t="s">
        <v>12</v>
      </c>
      <c r="AF39" s="2">
        <f t="shared" ref="AF39:AR42" si="24">IFERROR(B39/Q39, "N.A.")</f>
        <v>2150</v>
      </c>
      <c r="AG39" s="2" t="str">
        <f t="shared" si="24"/>
        <v>N.A.</v>
      </c>
      <c r="AH39" s="2">
        <f t="shared" si="24"/>
        <v>2580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1350.0435435435436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1440.7529518619438</v>
      </c>
      <c r="AQ39" s="16" t="str">
        <f t="shared" si="24"/>
        <v>N.A.</v>
      </c>
      <c r="AR39" s="13">
        <f t="shared" si="24"/>
        <v>1440.7529518619438</v>
      </c>
    </row>
    <row r="40" spans="1:44" ht="15" customHeight="1" thickBot="1" x14ac:dyDescent="0.3">
      <c r="A40" s="3" t="s">
        <v>13</v>
      </c>
      <c r="B40" s="2">
        <v>2863150.0000000005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2863150.0000000005</v>
      </c>
      <c r="M40" s="12">
        <f t="shared" si="22"/>
        <v>0</v>
      </c>
      <c r="N40" s="13">
        <f>L40+M40</f>
        <v>2863150.0000000005</v>
      </c>
      <c r="P40" s="3" t="s">
        <v>13</v>
      </c>
      <c r="Q40" s="2">
        <v>1045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1045</v>
      </c>
      <c r="AB40" s="12">
        <f t="shared" si="23"/>
        <v>0</v>
      </c>
      <c r="AC40" s="13">
        <f>AA40+AB40</f>
        <v>1045</v>
      </c>
      <c r="AE40" s="3" t="s">
        <v>13</v>
      </c>
      <c r="AF40" s="2">
        <f t="shared" si="24"/>
        <v>2739.8564593301439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2739.8564593301439</v>
      </c>
      <c r="AQ40" s="16" t="str">
        <f t="shared" si="24"/>
        <v>N.A.</v>
      </c>
      <c r="AR40" s="13">
        <f t="shared" si="24"/>
        <v>2739.8564593301439</v>
      </c>
    </row>
    <row r="41" spans="1:44" ht="15" customHeight="1" thickBot="1" x14ac:dyDescent="0.3">
      <c r="A41" s="3" t="s">
        <v>14</v>
      </c>
      <c r="B41" s="2">
        <v>4498796</v>
      </c>
      <c r="C41" s="2">
        <v>21962301.999999993</v>
      </c>
      <c r="D41" s="2">
        <v>11600000</v>
      </c>
      <c r="E41" s="2"/>
      <c r="F41" s="2"/>
      <c r="G41" s="2">
        <v>17400000</v>
      </c>
      <c r="H41" s="2"/>
      <c r="I41" s="2">
        <v>3012000.0000000005</v>
      </c>
      <c r="J41" s="2">
        <v>0</v>
      </c>
      <c r="K41" s="2"/>
      <c r="L41" s="1">
        <f t="shared" si="22"/>
        <v>16098796</v>
      </c>
      <c r="M41" s="12">
        <f t="shared" si="22"/>
        <v>42374301.999999993</v>
      </c>
      <c r="N41" s="13">
        <f>L41+M41</f>
        <v>58473097.999999993</v>
      </c>
      <c r="P41" s="3" t="s">
        <v>14</v>
      </c>
      <c r="Q41" s="2">
        <v>1323</v>
      </c>
      <c r="R41" s="2">
        <v>5068</v>
      </c>
      <c r="S41" s="2">
        <v>290</v>
      </c>
      <c r="T41" s="2">
        <v>0</v>
      </c>
      <c r="U41" s="2">
        <v>0</v>
      </c>
      <c r="V41" s="2">
        <v>420</v>
      </c>
      <c r="W41" s="2">
        <v>0</v>
      </c>
      <c r="X41" s="2">
        <v>647</v>
      </c>
      <c r="Y41" s="2">
        <v>340</v>
      </c>
      <c r="Z41" s="2">
        <v>0</v>
      </c>
      <c r="AA41" s="1">
        <f t="shared" si="23"/>
        <v>1953</v>
      </c>
      <c r="AB41" s="12">
        <f t="shared" si="23"/>
        <v>6135</v>
      </c>
      <c r="AC41" s="13">
        <f>AA41+AB41</f>
        <v>8088</v>
      </c>
      <c r="AE41" s="3" t="s">
        <v>14</v>
      </c>
      <c r="AF41" s="2">
        <f t="shared" si="24"/>
        <v>3400.4504913076344</v>
      </c>
      <c r="AG41" s="2">
        <f t="shared" si="24"/>
        <v>4333.5244672454601</v>
      </c>
      <c r="AH41" s="2">
        <f t="shared" si="24"/>
        <v>40000</v>
      </c>
      <c r="AI41" s="2" t="str">
        <f t="shared" si="24"/>
        <v>N.A.</v>
      </c>
      <c r="AJ41" s="2" t="str">
        <f t="shared" si="24"/>
        <v>N.A.</v>
      </c>
      <c r="AK41" s="2">
        <f t="shared" si="24"/>
        <v>41428.571428571428</v>
      </c>
      <c r="AL41" s="2" t="str">
        <f t="shared" si="24"/>
        <v>N.A.</v>
      </c>
      <c r="AM41" s="2">
        <f t="shared" si="24"/>
        <v>4655.3323029366311</v>
      </c>
      <c r="AN41" s="2">
        <f t="shared" si="24"/>
        <v>0</v>
      </c>
      <c r="AO41" s="2" t="str">
        <f t="shared" si="24"/>
        <v>N.A.</v>
      </c>
      <c r="AP41" s="15">
        <f t="shared" si="24"/>
        <v>8243.1111111111113</v>
      </c>
      <c r="AQ41" s="16">
        <f t="shared" si="24"/>
        <v>6906.9766911165434</v>
      </c>
      <c r="AR41" s="13">
        <f t="shared" si="24"/>
        <v>7229.6115232443117</v>
      </c>
    </row>
    <row r="42" spans="1:44" ht="15" customHeight="1" thickBot="1" x14ac:dyDescent="0.3">
      <c r="A42" s="3" t="s">
        <v>15</v>
      </c>
      <c r="B42" s="2"/>
      <c r="C42" s="2"/>
      <c r="D42" s="2">
        <v>77400</v>
      </c>
      <c r="E42" s="2"/>
      <c r="F42" s="2"/>
      <c r="G42" s="2"/>
      <c r="H42" s="2"/>
      <c r="I42" s="2"/>
      <c r="J42" s="2"/>
      <c r="K42" s="2"/>
      <c r="L42" s="1">
        <f t="shared" si="22"/>
        <v>77400</v>
      </c>
      <c r="M42" s="12">
        <f t="shared" si="22"/>
        <v>0</v>
      </c>
      <c r="N42" s="13">
        <f>L42+M42</f>
        <v>77400</v>
      </c>
      <c r="P42" s="3" t="s">
        <v>15</v>
      </c>
      <c r="Q42" s="2">
        <v>0</v>
      </c>
      <c r="R42" s="2">
        <v>0</v>
      </c>
      <c r="S42" s="2">
        <v>75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75</v>
      </c>
      <c r="AB42" s="12">
        <f t="shared" si="23"/>
        <v>0</v>
      </c>
      <c r="AC42" s="13">
        <f>AA42+AB42</f>
        <v>75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1032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1032</v>
      </c>
      <c r="AQ42" s="16" t="str">
        <f t="shared" si="24"/>
        <v>N.A.</v>
      </c>
      <c r="AR42" s="13">
        <f t="shared" si="24"/>
        <v>1032</v>
      </c>
    </row>
    <row r="43" spans="1:44" ht="15" customHeight="1" thickBot="1" x14ac:dyDescent="0.3">
      <c r="A43" s="4" t="s">
        <v>16</v>
      </c>
      <c r="B43" s="2">
        <v>7860746</v>
      </c>
      <c r="C43" s="2">
        <v>21962301.999999993</v>
      </c>
      <c r="D43" s="2">
        <v>11865740</v>
      </c>
      <c r="E43" s="2"/>
      <c r="F43" s="2"/>
      <c r="G43" s="2">
        <v>17400000</v>
      </c>
      <c r="H43" s="2">
        <v>899129</v>
      </c>
      <c r="I43" s="2">
        <v>3012000.0000000005</v>
      </c>
      <c r="J43" s="2">
        <v>0</v>
      </c>
      <c r="K43" s="2"/>
      <c r="L43" s="1">
        <f t="shared" ref="L43" si="25">B43+D43+F43+H43+J43</f>
        <v>20625615</v>
      </c>
      <c r="M43" s="12">
        <f t="shared" ref="M43" si="26">C43+E43+G43+I43+K43</f>
        <v>42374301.999999993</v>
      </c>
      <c r="N43" s="18">
        <f>L43+M43</f>
        <v>62999916.999999993</v>
      </c>
      <c r="P43" s="4" t="s">
        <v>16</v>
      </c>
      <c r="Q43" s="2">
        <v>2600</v>
      </c>
      <c r="R43" s="2">
        <v>5068</v>
      </c>
      <c r="S43" s="2">
        <v>438</v>
      </c>
      <c r="T43" s="2">
        <v>0</v>
      </c>
      <c r="U43" s="2">
        <v>0</v>
      </c>
      <c r="V43" s="2">
        <v>420</v>
      </c>
      <c r="W43" s="2">
        <v>666</v>
      </c>
      <c r="X43" s="2">
        <v>647</v>
      </c>
      <c r="Y43" s="2">
        <v>470</v>
      </c>
      <c r="Z43" s="2">
        <v>0</v>
      </c>
      <c r="AA43" s="1">
        <f t="shared" ref="AA43" si="27">Q43+S43+U43+W43+Y43</f>
        <v>4174</v>
      </c>
      <c r="AB43" s="12">
        <f t="shared" ref="AB43" si="28">R43+T43+V43+X43+Z43</f>
        <v>6135</v>
      </c>
      <c r="AC43" s="18">
        <f>AA43+AB43</f>
        <v>10309</v>
      </c>
      <c r="AE43" s="4" t="s">
        <v>16</v>
      </c>
      <c r="AF43" s="2">
        <f t="shared" ref="AF43:AO43" si="29">IFERROR(B43/Q43, "N.A.")</f>
        <v>3023.3638461538462</v>
      </c>
      <c r="AG43" s="2">
        <f t="shared" si="29"/>
        <v>4333.5244672454601</v>
      </c>
      <c r="AH43" s="2">
        <f t="shared" si="29"/>
        <v>27090.730593607306</v>
      </c>
      <c r="AI43" s="2" t="str">
        <f t="shared" si="29"/>
        <v>N.A.</v>
      </c>
      <c r="AJ43" s="2" t="str">
        <f t="shared" si="29"/>
        <v>N.A.</v>
      </c>
      <c r="AK43" s="2">
        <f t="shared" si="29"/>
        <v>41428.571428571428</v>
      </c>
      <c r="AL43" s="2">
        <f t="shared" si="29"/>
        <v>1350.0435435435436</v>
      </c>
      <c r="AM43" s="2">
        <f t="shared" si="29"/>
        <v>4655.3323029366311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4941.4506468615236</v>
      </c>
      <c r="AQ43" s="16">
        <f t="shared" ref="AQ43" si="31">IFERROR(M43/AB43, "N.A.")</f>
        <v>6906.9766911165434</v>
      </c>
      <c r="AR43" s="13">
        <f t="shared" ref="AR43" si="32">IFERROR(N43/AC43, "N.A.")</f>
        <v>6111.156950237656</v>
      </c>
    </row>
    <row r="44" spans="1:44" ht="15" customHeight="1" thickBot="1" x14ac:dyDescent="0.3">
      <c r="A44" s="5" t="s">
        <v>0</v>
      </c>
      <c r="B44" s="28">
        <f>B43+C43</f>
        <v>29823047.999999993</v>
      </c>
      <c r="C44" s="30"/>
      <c r="D44" s="28">
        <f>D43+E43</f>
        <v>11865740</v>
      </c>
      <c r="E44" s="30"/>
      <c r="F44" s="28">
        <f>F43+G43</f>
        <v>17400000</v>
      </c>
      <c r="G44" s="30"/>
      <c r="H44" s="28">
        <f>H43+I43</f>
        <v>3911129.0000000005</v>
      </c>
      <c r="I44" s="30"/>
      <c r="J44" s="28">
        <f>J43+K43</f>
        <v>0</v>
      </c>
      <c r="K44" s="30"/>
      <c r="L44" s="28">
        <f>L43+M43</f>
        <v>62999916.999999993</v>
      </c>
      <c r="M44" s="29"/>
      <c r="N44" s="19">
        <f>B44+D44+F44+H44+J44</f>
        <v>62999916.999999993</v>
      </c>
      <c r="P44" s="5" t="s">
        <v>0</v>
      </c>
      <c r="Q44" s="28">
        <f>Q43+R43</f>
        <v>7668</v>
      </c>
      <c r="R44" s="30"/>
      <c r="S44" s="28">
        <f>S43+T43</f>
        <v>438</v>
      </c>
      <c r="T44" s="30"/>
      <c r="U44" s="28">
        <f>U43+V43</f>
        <v>420</v>
      </c>
      <c r="V44" s="30"/>
      <c r="W44" s="28">
        <f>W43+X43</f>
        <v>1313</v>
      </c>
      <c r="X44" s="30"/>
      <c r="Y44" s="28">
        <f>Y43+Z43</f>
        <v>470</v>
      </c>
      <c r="Z44" s="30"/>
      <c r="AA44" s="28">
        <f>AA43+AB43</f>
        <v>10309</v>
      </c>
      <c r="AB44" s="29"/>
      <c r="AC44" s="19">
        <f>Q44+S44+U44+W44+Y44</f>
        <v>10309</v>
      </c>
      <c r="AE44" s="5" t="s">
        <v>0</v>
      </c>
      <c r="AF44" s="31">
        <f>IFERROR(B44/Q44,"N.A.")</f>
        <v>3889.2863849765249</v>
      </c>
      <c r="AG44" s="32"/>
      <c r="AH44" s="31">
        <f>IFERROR(D44/S44,"N.A.")</f>
        <v>27090.730593607306</v>
      </c>
      <c r="AI44" s="32"/>
      <c r="AJ44" s="31">
        <f>IFERROR(F44/U44,"N.A.")</f>
        <v>41428.571428571428</v>
      </c>
      <c r="AK44" s="32"/>
      <c r="AL44" s="31">
        <f>IFERROR(H44/W44,"N.A.")</f>
        <v>2978.7730388423461</v>
      </c>
      <c r="AM44" s="32"/>
      <c r="AN44" s="31">
        <f>IFERROR(J44/Y44,"N.A.")</f>
        <v>0</v>
      </c>
      <c r="AO44" s="32"/>
      <c r="AP44" s="31">
        <f>IFERROR(L44/AA44,"N.A.")</f>
        <v>6111.156950237656</v>
      </c>
      <c r="AQ44" s="32"/>
      <c r="AR44" s="17">
        <f>IFERROR(N44/AC44, "N.A.")</f>
        <v>6111.156950237656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terms/"/>
    <ds:schemaRef ds:uri="3946fdfc-da00-409a-95df-cd9f19cc2a9a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2005 T3</dc:title>
  <dc:subject>Matriz Hussmanns Quintana Roo, 2005-T3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2025-12-16T14:18:29Z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